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ksey.drozdov\Documents\Трансфигуратор\"/>
    </mc:Choice>
  </mc:AlternateContent>
  <bookViews>
    <workbookView xWindow="0" yWindow="0" windowWidth="28800" windowHeight="11700"/>
  </bookViews>
  <sheets>
    <sheet name="Конфигуратор" sheetId="3" r:id="rId1"/>
    <sheet name="RU" sheetId="2" state="hidden" r:id="rId2"/>
    <sheet name="Справочники" sheetId="5" state="hidden" r:id="rId3"/>
  </sheets>
  <externalReferences>
    <externalReference r:id="rId4"/>
  </externalReferences>
  <definedNames>
    <definedName name="_xlnm._FilterDatabase" localSheetId="1" hidden="1">RU!$A$7:$W$91</definedName>
    <definedName name="IP">Справочники!$N$4:$N$5</definedName>
    <definedName name="Вентиляция">Справочники!$Q$4:$Q$5</definedName>
    <definedName name="Выводы">Справочники!$AE$4:$AE$5</definedName>
    <definedName name="Высота">Справочники!$L$4:$L$5</definedName>
    <definedName name="Изоляция">Справочники!$W$4:$W$5</definedName>
    <definedName name="Материал">Справочники!$D$4:$D$5</definedName>
    <definedName name="Мощность">Справочники!$A$4:$A$16</definedName>
    <definedName name="Мощность_кВа">RU!$A$8:$A$1048576</definedName>
    <definedName name="Напряжения">Справочники!$F$4:$F$9</definedName>
    <definedName name="Потери">Справочники!$C$4:$C$5</definedName>
    <definedName name="Проставки">Справочники!$AA$4:$AA$5</definedName>
    <definedName name="Сейсмостойкость">Справочники!$AC$4:$AC$5</definedName>
    <definedName name="Схемы">Справочники!$I$4:$I$10</definedName>
    <definedName name="Температуры">Справочники!$AD$4:$AD$5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S9" i="5"/>
  <c r="S8" i="5"/>
  <c r="S5" i="5" l="1"/>
  <c r="S4" i="5" l="1"/>
  <c r="T4" i="5" s="1"/>
  <c r="Y4" i="5" s="1"/>
  <c r="P5" i="5"/>
  <c r="P4" i="5"/>
  <c r="L37" i="3"/>
  <c r="A9" i="2"/>
  <c r="A11" i="2"/>
  <c r="A13" i="2"/>
  <c r="A15" i="2"/>
  <c r="A17" i="2"/>
  <c r="A19" i="2"/>
  <c r="A20" i="2" s="1"/>
  <c r="A21" i="2" s="1"/>
  <c r="A23" i="2"/>
  <c r="A24" i="2" s="1"/>
  <c r="A25" i="2" s="1"/>
  <c r="A27" i="2"/>
  <c r="A28" i="2" s="1"/>
  <c r="A29" i="2" s="1"/>
  <c r="A31" i="2"/>
  <c r="A32" i="2" s="1"/>
  <c r="A33" i="2" s="1"/>
  <c r="A35" i="2"/>
  <c r="A36" i="2" s="1"/>
  <c r="A37" i="2" s="1"/>
  <c r="A39" i="2"/>
  <c r="A40" i="2" s="1"/>
  <c r="A41" i="2" s="1"/>
  <c r="A43" i="2"/>
  <c r="A44" i="2" s="1"/>
  <c r="A45" i="2" s="1"/>
  <c r="A47" i="2"/>
  <c r="A48" i="2" s="1"/>
  <c r="A49" i="2" s="1"/>
  <c r="A51" i="2"/>
  <c r="A53" i="2"/>
  <c r="A55" i="2"/>
  <c r="A57" i="2"/>
  <c r="A59" i="2"/>
  <c r="A61" i="2"/>
  <c r="A62" i="2" s="1"/>
  <c r="A63" i="2" s="1"/>
  <c r="A65" i="2"/>
  <c r="A66" i="2" s="1"/>
  <c r="A67" i="2" s="1"/>
  <c r="A69" i="2"/>
  <c r="A70" i="2"/>
  <c r="A71" i="2" s="1"/>
  <c r="A73" i="2"/>
  <c r="A74" i="2" s="1"/>
  <c r="A75" i="2" s="1"/>
  <c r="A77" i="2"/>
  <c r="A78" i="2" s="1"/>
  <c r="A79" i="2" s="1"/>
  <c r="A81" i="2"/>
  <c r="A82" i="2" s="1"/>
  <c r="A83" i="2" s="1"/>
  <c r="A85" i="2"/>
  <c r="A86" i="2" s="1"/>
  <c r="A87" i="2" s="1"/>
  <c r="A89" i="2"/>
  <c r="A90" i="2" s="1"/>
  <c r="A91" i="2" s="1"/>
  <c r="Y3" i="5" l="1"/>
  <c r="E37" i="3" l="1"/>
  <c r="C2" i="2" s="1"/>
  <c r="E2" i="2" s="1"/>
</calcChain>
</file>

<file path=xl/sharedStrings.xml><?xml version="1.0" encoding="utf-8"?>
<sst xmlns="http://schemas.openxmlformats.org/spreadsheetml/2006/main" count="2040" uniqueCount="358">
  <si>
    <t>Описание</t>
  </si>
  <si>
    <t>Референс</t>
  </si>
  <si>
    <t xml:space="preserve">IP00       </t>
  </si>
  <si>
    <t>TDA01BDYN1AA000</t>
  </si>
  <si>
    <t>TDA13BDYN1AA000</t>
  </si>
  <si>
    <t>TDA01ADYN1AA000</t>
  </si>
  <si>
    <t>TDA13ADYN1AA000</t>
  </si>
  <si>
    <t xml:space="preserve">IP31       </t>
  </si>
  <si>
    <t>TDA01BDYN1AB000</t>
  </si>
  <si>
    <t>TDA13BDYN1AB000</t>
  </si>
  <si>
    <t>TDA01ADYN1AB000</t>
  </si>
  <si>
    <t>TDA13ADYN1AB000</t>
  </si>
  <si>
    <t>TDA02BDYN1AA000</t>
  </si>
  <si>
    <t xml:space="preserve">IP00 AF      </t>
  </si>
  <si>
    <t>TDA13BDYN1AF000</t>
  </si>
  <si>
    <t>TDA02ADYN1AA000</t>
  </si>
  <si>
    <t>TDA13ADYN1AF000</t>
  </si>
  <si>
    <t>TDA02BDYN1AB000</t>
  </si>
  <si>
    <t xml:space="preserve">IP31 AF    </t>
  </si>
  <si>
    <t>TDA13BDYN1BF000</t>
  </si>
  <si>
    <t>TDA02ADYN1AB000</t>
  </si>
  <si>
    <t>TDA13ADYN1BF000</t>
  </si>
  <si>
    <t>TDA03BDYN1AA000</t>
  </si>
  <si>
    <t>TDA16BDYN1AA000</t>
  </si>
  <si>
    <t>TDA03ADYN1AA000</t>
  </si>
  <si>
    <t>TDA16ADYN1AA000</t>
  </si>
  <si>
    <t>TDA03BDYN1AB000</t>
  </si>
  <si>
    <t>TDA16BDYN1AB000</t>
  </si>
  <si>
    <t>TDA03ADYN1AB000</t>
  </si>
  <si>
    <t>TDA16ADYN1AB000</t>
  </si>
  <si>
    <t>TDA04BDYN1AA000</t>
  </si>
  <si>
    <t>TDA16BDYN1AF000</t>
  </si>
  <si>
    <t>TDA04ADYN1AA000</t>
  </si>
  <si>
    <t>TDA16ADYN1AF000</t>
  </si>
  <si>
    <t>TDA04BDYN1AB000</t>
  </si>
  <si>
    <t>TDA16BDYN1BF000</t>
  </si>
  <si>
    <t>TDA04ADYN1AB000</t>
  </si>
  <si>
    <t>TDA16ADYN1BF000</t>
  </si>
  <si>
    <t>TDA05BDYN1AA000</t>
  </si>
  <si>
    <t>TDA20BDYN1AA000</t>
  </si>
  <si>
    <t>TDA05ADYN1AA000</t>
  </si>
  <si>
    <t>TDA20ADYN1AA000</t>
  </si>
  <si>
    <t>TDA05BDYN1AB000</t>
  </si>
  <si>
    <t>TDA20BDYN1AB000</t>
  </si>
  <si>
    <t>TDA05ADYN1AB000</t>
  </si>
  <si>
    <t>TDA20ADYN1AB000</t>
  </si>
  <si>
    <t>TDA06BDYN1AA000</t>
  </si>
  <si>
    <t>TDA20BDYN1AF000</t>
  </si>
  <si>
    <t>TDA06ADYN1AA000</t>
  </si>
  <si>
    <t>TDA20ADYN1AF000</t>
  </si>
  <si>
    <t>TDA06BDYN1AB000</t>
  </si>
  <si>
    <t>TDA20BDYN1BF000</t>
  </si>
  <si>
    <t>TDA06ADYN1AB000</t>
  </si>
  <si>
    <t>TDA20ADYN1BF000</t>
  </si>
  <si>
    <t>TDA06BDYN1AF000</t>
  </si>
  <si>
    <t>TDA25BDYN1AA000</t>
  </si>
  <si>
    <t>TDA06ADYN1AF000</t>
  </si>
  <si>
    <t>TDA25ADYN1AA000</t>
  </si>
  <si>
    <t>TDA06BDYN1BF000</t>
  </si>
  <si>
    <t>TDA25BDYN1AB000</t>
  </si>
  <si>
    <t>TDA06ADYN1BF000</t>
  </si>
  <si>
    <t>TDA25ADYN1AB000</t>
  </si>
  <si>
    <t>TDA08BDYN1AA000</t>
  </si>
  <si>
    <t>TDA25BDYN1AF000</t>
  </si>
  <si>
    <t>TDA08ADYN1AA000</t>
  </si>
  <si>
    <t>TDA25ADYN1AF000</t>
  </si>
  <si>
    <t>TDA08BDYN1AB000</t>
  </si>
  <si>
    <t>TDA25BDYN1BF000</t>
  </si>
  <si>
    <t>TDA08ADYN1AB000</t>
  </si>
  <si>
    <t>TDA25ADYN1BF000</t>
  </si>
  <si>
    <t>TDA08BDYN1AF000</t>
  </si>
  <si>
    <t>TDA32BDYN1AA000</t>
  </si>
  <si>
    <t>TDA08ADYN1AF000</t>
  </si>
  <si>
    <t>TDA32ADYN1AA000</t>
  </si>
  <si>
    <t>TDA08BDYN1BF000</t>
  </si>
  <si>
    <t>TDA32BDYN1AB000</t>
  </si>
  <si>
    <t>TDA08ADYN1BF000</t>
  </si>
  <si>
    <t>TDA32ADYN1AB000</t>
  </si>
  <si>
    <t>TDA10BDYN1AA000</t>
  </si>
  <si>
    <t>TDA32BDYN1AF000</t>
  </si>
  <si>
    <t>TDA10ADYN1AA000</t>
  </si>
  <si>
    <t>TDA32ADYN1AF000</t>
  </si>
  <si>
    <t>TDA10BDYN1AB000</t>
  </si>
  <si>
    <t>TDA32BDYN1BF000</t>
  </si>
  <si>
    <t>TDA10ADYN1AB000</t>
  </si>
  <si>
    <t>TDA32ADYN1BF000</t>
  </si>
  <si>
    <t>TDA10BDYN1AF000</t>
  </si>
  <si>
    <t>TDA10ADYN1AF000</t>
  </si>
  <si>
    <t>TDA10BDYN1BF000</t>
  </si>
  <si>
    <t>TDA10ADYN1BF000</t>
  </si>
  <si>
    <t>Напряжение обмоток ВН/НН</t>
  </si>
  <si>
    <t>Al</t>
  </si>
  <si>
    <t>Материал</t>
  </si>
  <si>
    <t>Вентиляция</t>
  </si>
  <si>
    <t>Обмотки</t>
  </si>
  <si>
    <t>D/Yn-11</t>
  </si>
  <si>
    <t>Мощность</t>
  </si>
  <si>
    <t>Да</t>
  </si>
  <si>
    <t>Нет</t>
  </si>
  <si>
    <t>АО “ДКС”</t>
  </si>
  <si>
    <t>Коммерческий офис:</t>
  </si>
  <si>
    <t>170017, г. Тверь, Ул. Бочкина, д. 15  </t>
  </si>
  <si>
    <t xml:space="preserve">125167, г. Москва, 4-я ул. 8-го Марта, д. 6а </t>
  </si>
  <si>
    <t xml:space="preserve">тел.: (4822) 33-28-81, 33-28-82, 33-28-83, </t>
  </si>
  <si>
    <t xml:space="preserve">тел: (495) 916–52-62, </t>
  </si>
  <si>
    <t>факс: (4822) 33-28-84, e-mail: tver@dkc.ru</t>
  </si>
  <si>
    <t>факс: (495) 916–52-08, e-mail: info@dkc.ru</t>
  </si>
  <si>
    <t xml:space="preserve"> </t>
  </si>
  <si>
    <r>
      <t>Характеристики силового трансформатора</t>
    </r>
    <r>
      <rPr>
        <sz val="11"/>
        <color theme="1"/>
        <rFont val="Calibri"/>
        <family val="2"/>
        <charset val="204"/>
        <scheme val="minor"/>
      </rPr>
      <t>:</t>
    </r>
  </si>
  <si>
    <t>№</t>
  </si>
  <si>
    <t>Наименование, характеристика, назначение</t>
  </si>
  <si>
    <t>Параметры</t>
  </si>
  <si>
    <t>Комплектация по требованию заказчика</t>
  </si>
  <si>
    <t>Количество трансформаторов</t>
  </si>
  <si>
    <t xml:space="preserve"> шт.</t>
  </si>
  <si>
    <t>-</t>
  </si>
  <si>
    <t>Мощность трансформатора</t>
  </si>
  <si>
    <t>кВА</t>
  </si>
  <si>
    <t xml:space="preserve">Материал обмоток </t>
  </si>
  <si>
    <t>ВН/НН</t>
  </si>
  <si>
    <t>Класс напряжения обмоток</t>
  </si>
  <si>
    <t>кВ</t>
  </si>
  <si>
    <t>Схема и группа соединения обмоток</t>
  </si>
  <si>
    <t>Высота установки над уровнем моря</t>
  </si>
  <si>
    <t>м</t>
  </si>
  <si>
    <t>&lt; 1000 м</t>
  </si>
  <si>
    <t>Степень защиты (наличие кожуха)</t>
  </si>
  <si>
    <t>IP00</t>
  </si>
  <si>
    <t>Расположение вводов-выводов</t>
  </si>
  <si>
    <t>Охлаждение</t>
  </si>
  <si>
    <t>Антивибрационные проставки</t>
  </si>
  <si>
    <t>Сейсмостойкое исполнение</t>
  </si>
  <si>
    <t xml:space="preserve">Класс изоляции </t>
  </si>
  <si>
    <t>Эксплуатация при низких температурах (до - 65°С)</t>
  </si>
  <si>
    <r>
      <t>Примечание: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</si>
  <si>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Организация:</t>
  </si>
  <si>
    <t>Телефон / E-mail:</t>
  </si>
  <si>
    <t>ФИО ответственного:</t>
  </si>
  <si>
    <t>Адрес:</t>
  </si>
  <si>
    <t>Код</t>
  </si>
  <si>
    <t>Наименование</t>
  </si>
  <si>
    <t>Кол-во.</t>
  </si>
  <si>
    <t>A</t>
  </si>
  <si>
    <t>01</t>
  </si>
  <si>
    <t>02</t>
  </si>
  <si>
    <t>03</t>
  </si>
  <si>
    <t>04</t>
  </si>
  <si>
    <t>05</t>
  </si>
  <si>
    <t>06</t>
  </si>
  <si>
    <t>08</t>
  </si>
  <si>
    <t>10</t>
  </si>
  <si>
    <t>13</t>
  </si>
  <si>
    <t>16</t>
  </si>
  <si>
    <t>20</t>
  </si>
  <si>
    <t>25</t>
  </si>
  <si>
    <t>32</t>
  </si>
  <si>
    <t>B</t>
  </si>
  <si>
    <t>F</t>
  </si>
  <si>
    <t>DYN1</t>
  </si>
  <si>
    <t>IP31</t>
  </si>
  <si>
    <t>Значение кода</t>
  </si>
  <si>
    <t>6 / 0.4</t>
  </si>
  <si>
    <t>10 / 0.4</t>
  </si>
  <si>
    <t>AA</t>
  </si>
  <si>
    <t>AB</t>
  </si>
  <si>
    <t>AF</t>
  </si>
  <si>
    <t>BF</t>
  </si>
  <si>
    <t>Схемы обмоток</t>
  </si>
  <si>
    <t>Степень защиты</t>
  </si>
  <si>
    <t>Кодировка</t>
  </si>
  <si>
    <t>Изоляция</t>
  </si>
  <si>
    <t>Конфигурация IP/Вентиляция</t>
  </si>
  <si>
    <t>Значение</t>
  </si>
  <si>
    <t>Полученный референс:</t>
  </si>
  <si>
    <t>Стандартность:</t>
  </si>
  <si>
    <t>Потери</t>
  </si>
  <si>
    <t>Эко</t>
  </si>
  <si>
    <t>Материал обмоток</t>
  </si>
  <si>
    <t>Алюминий *</t>
  </si>
  <si>
    <t>Медь</t>
  </si>
  <si>
    <t>20 / 0,4</t>
  </si>
  <si>
    <t>35 / 0,4</t>
  </si>
  <si>
    <t>35 / 6</t>
  </si>
  <si>
    <t>35 / 10</t>
  </si>
  <si>
    <t>6 / 0,4 *</t>
  </si>
  <si>
    <t>10 / 0,4 *</t>
  </si>
  <si>
    <t>Стандарт *</t>
  </si>
  <si>
    <t>D/Yn–11</t>
  </si>
  <si>
    <t>D/D-0</t>
  </si>
  <si>
    <t>Y/Yn–0</t>
  </si>
  <si>
    <t>Yn/Y–0</t>
  </si>
  <si>
    <t>Y/D–11</t>
  </si>
  <si>
    <t>Yn/D–11</t>
  </si>
  <si>
    <t>Y/Zn-11</t>
  </si>
  <si>
    <t>D/Yn–11 *</t>
  </si>
  <si>
    <t>Стандартные позиции обозначены знаком "*" в списках</t>
  </si>
  <si>
    <t>&lt; 1000 м *</t>
  </si>
  <si>
    <t>Высота</t>
  </si>
  <si>
    <t>H</t>
  </si>
  <si>
    <t>F *</t>
  </si>
  <si>
    <t>AF (принудительная) *</t>
  </si>
  <si>
    <t>Нет *</t>
  </si>
  <si>
    <t>Выводы</t>
  </si>
  <si>
    <t>Боковое</t>
  </si>
  <si>
    <t>Стандартное *</t>
  </si>
  <si>
    <t>IP00 *</t>
  </si>
  <si>
    <t>IP31 *</t>
  </si>
  <si>
    <t>&gt; 1000 м</t>
  </si>
  <si>
    <t>алюминий</t>
  </si>
  <si>
    <t>медь</t>
  </si>
  <si>
    <t>6 / 0,4 кВ</t>
  </si>
  <si>
    <t>10 / 0,4 кВ</t>
  </si>
  <si>
    <t>20 / 0,4 кВ</t>
  </si>
  <si>
    <t>35 / 0,4 кВ</t>
  </si>
  <si>
    <t>35 / 6 кВ</t>
  </si>
  <si>
    <t>35 / 10 кВ</t>
  </si>
  <si>
    <t>принудительная</t>
  </si>
  <si>
    <t>естественная</t>
  </si>
  <si>
    <t>AN (естественная) *</t>
  </si>
  <si>
    <t>IP00 ВП</t>
  </si>
  <si>
    <t>TDA01BDYN1AI000</t>
  </si>
  <si>
    <t>IP31 ВП</t>
  </si>
  <si>
    <t>TDA01BDYN1AX000</t>
  </si>
  <si>
    <t>TDA02BDYN1AI000</t>
  </si>
  <si>
    <t>TDA02BDYN1AX000</t>
  </si>
  <si>
    <t>TDA03BDYN1AI000</t>
  </si>
  <si>
    <t>TDA03BDYN1AX000</t>
  </si>
  <si>
    <t>TDA04BDYN1AI000</t>
  </si>
  <si>
    <t>TDA04BDYN1AX000</t>
  </si>
  <si>
    <t>TDA05BDYN1AI000</t>
  </si>
  <si>
    <t>TDA05BDYN1AX000</t>
  </si>
  <si>
    <t>TDA06BDYN1AI000</t>
  </si>
  <si>
    <t>TDA06BDYN1AX000</t>
  </si>
  <si>
    <t>IP00 AF ВП</t>
  </si>
  <si>
    <t>TDA06BDYN5AF000</t>
  </si>
  <si>
    <t>IP31 AF ВП</t>
  </si>
  <si>
    <t>TDA06BDYN5BF000</t>
  </si>
  <si>
    <t>TDA08BDYN1AI000</t>
  </si>
  <si>
    <t>TDA08BDYN1AX000</t>
  </si>
  <si>
    <t>TDA08BDYN5AF000</t>
  </si>
  <si>
    <t>TDA08BDYN5BF000</t>
  </si>
  <si>
    <t>TDA10BDYN1AI000</t>
  </si>
  <si>
    <t>TDA10BDYN1AX000</t>
  </si>
  <si>
    <t>TDA10BDYN5AF000</t>
  </si>
  <si>
    <t>TDA10BDYN5BF000</t>
  </si>
  <si>
    <t>Да *</t>
  </si>
  <si>
    <t>Вибрация</t>
  </si>
  <si>
    <t>X101010</t>
  </si>
  <si>
    <t>X100110</t>
  </si>
  <si>
    <t>X011010</t>
  </si>
  <si>
    <t>X010110</t>
  </si>
  <si>
    <t>D/Yn-12</t>
  </si>
  <si>
    <t>D/Yn-13</t>
  </si>
  <si>
    <t>D/Yn-14</t>
  </si>
  <si>
    <t>D/Yn-15</t>
  </si>
  <si>
    <t>D/Yn-16</t>
  </si>
  <si>
    <t>D/Yn-17</t>
  </si>
  <si>
    <t>D/Yn-18</t>
  </si>
  <si>
    <t>D/Yn-19</t>
  </si>
  <si>
    <t>D/Yn-20</t>
  </si>
  <si>
    <t>D/Yn-21</t>
  </si>
  <si>
    <t>D/Yn-22</t>
  </si>
  <si>
    <t>D/Yn-23</t>
  </si>
  <si>
    <t>D/Yn-24</t>
  </si>
  <si>
    <t>D/Yn-25</t>
  </si>
  <si>
    <t>D/Yn-26</t>
  </si>
  <si>
    <t>D/Yn-27</t>
  </si>
  <si>
    <t>D/Yn-28</t>
  </si>
  <si>
    <t>D/Yn-29</t>
  </si>
  <si>
    <t>D/Yn-30</t>
  </si>
  <si>
    <t>D/Yn-31</t>
  </si>
  <si>
    <t>D/Yn-32</t>
  </si>
  <si>
    <t>D/Yn-33</t>
  </si>
  <si>
    <t>Виброопоры:</t>
  </si>
  <si>
    <t>ДА</t>
  </si>
  <si>
    <t>TDA13BDYN1AI000</t>
  </si>
  <si>
    <t>TDA13BDYN1AX000</t>
  </si>
  <si>
    <t>TDA13BDYN5AF000</t>
  </si>
  <si>
    <t>TDA13BDYN5BF000</t>
  </si>
  <si>
    <t>TDA16BDYN1AI000</t>
  </si>
  <si>
    <t>TDA16BDYN1AX000</t>
  </si>
  <si>
    <t>TDA16BDYN5AF000</t>
  </si>
  <si>
    <t>TDA16BDYN5BF000</t>
  </si>
  <si>
    <t>TDA20BDYN1AI000</t>
  </si>
  <si>
    <t>TDA20BDYN1AX000</t>
  </si>
  <si>
    <t>TDA20BDYN5AF000</t>
  </si>
  <si>
    <t>TDA20BDYN5BF000</t>
  </si>
  <si>
    <t>TDA25BDYN1AI000</t>
  </si>
  <si>
    <t>TDA25BDYN1AX000</t>
  </si>
  <si>
    <t>TDA25BDYN5AF000</t>
  </si>
  <si>
    <t>TDA25BDYN5BF000</t>
  </si>
  <si>
    <t>TDA32BDYN1AI000</t>
  </si>
  <si>
    <t>TDA32BDYN1AX000</t>
  </si>
  <si>
    <t>TDA32BDYN5AF000</t>
  </si>
  <si>
    <t>TDA32BDYN5BF000</t>
  </si>
  <si>
    <t>TDA01ADYN1AI000</t>
  </si>
  <si>
    <t>TDA01ADYN1AX000</t>
  </si>
  <si>
    <t>TDA02ADYN1AI000</t>
  </si>
  <si>
    <t>TDA02ADYN1AX000</t>
  </si>
  <si>
    <t>TDA03ADYN1AI000</t>
  </si>
  <si>
    <t>TDA03ADYN1AX000</t>
  </si>
  <si>
    <t>TDA04ADYN1AI000</t>
  </si>
  <si>
    <t>TDA04ADYN1AX000</t>
  </si>
  <si>
    <t>TDA05ADYN1AI000</t>
  </si>
  <si>
    <t>TDA05ADYN1AX000</t>
  </si>
  <si>
    <t>TDA06ADYN1AI000</t>
  </si>
  <si>
    <t>TDA06ADYN1AX000</t>
  </si>
  <si>
    <t>TDA06ADYN5AF000</t>
  </si>
  <si>
    <t>TDA06ADYN5BF000</t>
  </si>
  <si>
    <t>TDA08ADYN1AI000</t>
  </si>
  <si>
    <t>TDA08ADYN1AX000</t>
  </si>
  <si>
    <t>TDA08ADYN5AF000</t>
  </si>
  <si>
    <t>TDA08ADYN5BF000</t>
  </si>
  <si>
    <t>TDA10ADYN1AI000</t>
  </si>
  <si>
    <t>TDA10ADYN1AX000</t>
  </si>
  <si>
    <t>TDA10ADYN5AF000</t>
  </si>
  <si>
    <t>TDA10ADYN5BF000</t>
  </si>
  <si>
    <t>TDA13ADYN1AI000</t>
  </si>
  <si>
    <t>TDA13ADYN1AX000</t>
  </si>
  <si>
    <t>TDA13ADYN5AF000</t>
  </si>
  <si>
    <t>TDA13ADYN5BF000</t>
  </si>
  <si>
    <t>TDA16ADYN1AI000</t>
  </si>
  <si>
    <t>TDA16ADYN1AX000</t>
  </si>
  <si>
    <t>TDA16ADYN5AF000</t>
  </si>
  <si>
    <t>TDA16ADYN5BF000</t>
  </si>
  <si>
    <t>TDA20ADYN1AI000</t>
  </si>
  <si>
    <t>TDA20ADYN1AX000</t>
  </si>
  <si>
    <t>TDA20ADYN5AF000</t>
  </si>
  <si>
    <t>TDA20ADYN5BF000</t>
  </si>
  <si>
    <t>TDA25ADYN1AI000</t>
  </si>
  <si>
    <t>TDA25ADYN1AX000</t>
  </si>
  <si>
    <t>TDA25ADYN5AF000</t>
  </si>
  <si>
    <t>TDA25ADYN5BF000</t>
  </si>
  <si>
    <t>TDA32ADYN1AI000</t>
  </si>
  <si>
    <t>TDA32ADYN1AX000</t>
  </si>
  <si>
    <t>TDA32ADYN5AF000</t>
  </si>
  <si>
    <t>TDA32ADYN5BF000</t>
  </si>
  <si>
    <t>X011001</t>
  </si>
  <si>
    <t>X010101</t>
  </si>
  <si>
    <t>X101001</t>
  </si>
  <si>
    <t>X100101</t>
  </si>
  <si>
    <t>, без антивибрационных проставок</t>
  </si>
  <si>
    <t>, с антивибрационными проставками</t>
  </si>
  <si>
    <t>DYN</t>
  </si>
  <si>
    <t>DD0</t>
  </si>
  <si>
    <t>YYN</t>
  </si>
  <si>
    <t>YNY</t>
  </si>
  <si>
    <t>YD1</t>
  </si>
  <si>
    <t>YND</t>
  </si>
  <si>
    <t>YZN</t>
  </si>
  <si>
    <t>1AA</t>
  </si>
  <si>
    <t>1AF</t>
  </si>
  <si>
    <t>1AB</t>
  </si>
  <si>
    <t>1BF</t>
  </si>
  <si>
    <t>1AI</t>
  </si>
  <si>
    <t>1AX</t>
  </si>
  <si>
    <t>5AF</t>
  </si>
  <si>
    <t>5BF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</si>
</sst>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-&quot;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7F7F7F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b/>
      <sz val="8"/>
      <color rgb="FF7F7F7F"/>
      <name val="Tahoma"/>
      <family val="2"/>
      <charset val="204"/>
    </font>
    <font>
      <b/>
      <sz val="10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rgb="FF333333"/>
      <name val="Verdana"/>
      <family val="2"/>
      <charset val="204"/>
    </font>
    <font>
      <sz val="11"/>
      <color rgb="FF333333"/>
      <name val="Verdana"/>
      <family val="2"/>
      <charset val="204"/>
    </font>
    <font>
      <sz val="10"/>
      <color rgb="FF333333"/>
      <name val="Calibri"/>
      <family val="2"/>
      <charset val="204"/>
      <scheme val="minor"/>
    </font>
    <font>
      <sz val="8"/>
      <color rgb="FF333333"/>
      <name val="Verdana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indexed="64"/>
      </bottom>
      <diagonal/>
    </border>
    <border>
      <left style="thin">
        <color theme="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theme="0"/>
      </right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0" xfId="1" applyFill="1" applyBorder="1" applyAlignment="1"/>
    <xf numFmtId="0" fontId="2" fillId="0" borderId="5" xfId="1" applyFill="1" applyBorder="1" applyAlignment="1"/>
    <xf numFmtId="0" fontId="2" fillId="0" borderId="5" xfId="1" applyFill="1" applyBorder="1" applyAlignment="1">
      <alignment horizontal="center"/>
    </xf>
    <xf numFmtId="164" fontId="0" fillId="0" borderId="0" xfId="2" applyFont="1" applyFill="1"/>
    <xf numFmtId="165" fontId="2" fillId="0" borderId="0" xfId="1" applyNumberFormat="1" applyFill="1"/>
    <xf numFmtId="0" fontId="2" fillId="0" borderId="7" xfId="1" applyFill="1" applyBorder="1" applyAlignment="1"/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2" fillId="0" borderId="9" xfId="1" applyFill="1" applyBorder="1" applyAlignment="1"/>
    <xf numFmtId="0" fontId="1" fillId="3" borderId="0" xfId="1" applyFont="1" applyFill="1"/>
    <xf numFmtId="0" fontId="1" fillId="3" borderId="1" xfId="1" applyFont="1" applyFill="1" applyBorder="1" applyAlignment="1"/>
    <xf numFmtId="0" fontId="1" fillId="3" borderId="2" xfId="1" applyFont="1" applyFill="1" applyBorder="1" applyAlignment="1">
      <alignment horizontal="center"/>
    </xf>
    <xf numFmtId="0" fontId="1" fillId="3" borderId="0" xfId="0" applyFont="1" applyFill="1"/>
    <xf numFmtId="0" fontId="1" fillId="3" borderId="0" xfId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6" fillId="0" borderId="14" xfId="4" applyBorder="1" applyAlignment="1">
      <alignment vertical="center"/>
    </xf>
    <xf numFmtId="0" fontId="0" fillId="0" borderId="14" xfId="0" applyFill="1" applyBorder="1"/>
    <xf numFmtId="0" fontId="0" fillId="0" borderId="15" xfId="0" applyFill="1" applyBorder="1" applyAlignment="1">
      <alignment wrapText="1"/>
    </xf>
    <xf numFmtId="0" fontId="0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6" fillId="0" borderId="14" xfId="4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/>
    <xf numFmtId="0" fontId="16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 applyProtection="1">
      <alignment horizontal="center" vertical="center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9" fillId="4" borderId="18" xfId="0" applyFont="1" applyFill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0" fillId="0" borderId="17" xfId="0" applyBorder="1"/>
    <xf numFmtId="0" fontId="0" fillId="0" borderId="24" xfId="0" applyBorder="1"/>
    <xf numFmtId="0" fontId="21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14" xfId="0" applyNumberFormat="1" applyBorder="1"/>
    <xf numFmtId="49" fontId="0" fillId="0" borderId="14" xfId="0" applyNumberFormat="1" applyBorder="1"/>
    <xf numFmtId="0" fontId="0" fillId="0" borderId="14" xfId="0" applyBorder="1" applyAlignment="1">
      <alignment horizontal="center"/>
    </xf>
    <xf numFmtId="1" fontId="0" fillId="0" borderId="14" xfId="0" applyNumberFormat="1" applyBorder="1"/>
    <xf numFmtId="0" fontId="0" fillId="0" borderId="14" xfId="0" applyBorder="1" applyAlignment="1">
      <alignment horizontal="center" vertical="center"/>
    </xf>
    <xf numFmtId="0" fontId="0" fillId="5" borderId="14" xfId="0" applyFill="1" applyBorder="1"/>
    <xf numFmtId="0" fontId="0" fillId="5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6" borderId="14" xfId="0" applyFill="1" applyBorder="1"/>
    <xf numFmtId="0" fontId="0" fillId="6" borderId="14" xfId="0" applyNumberFormat="1" applyFill="1" applyBorder="1"/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 wrapText="1"/>
    </xf>
    <xf numFmtId="49" fontId="0" fillId="0" borderId="26" xfId="1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/>
    <xf numFmtId="49" fontId="0" fillId="0" borderId="0" xfId="0" applyNumberFormat="1" applyFill="1"/>
    <xf numFmtId="49" fontId="1" fillId="3" borderId="0" xfId="1" applyNumberFormat="1" applyFont="1" applyFill="1"/>
    <xf numFmtId="49" fontId="0" fillId="0" borderId="0" xfId="1" applyNumberFormat="1" applyFont="1" applyFill="1" applyBorder="1" applyAlignment="1">
      <alignment horizontal="left" vertical="center" wrapText="1"/>
    </xf>
    <xf numFmtId="49" fontId="0" fillId="0" borderId="26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27" xfId="1" applyNumberFormat="1" applyFont="1" applyFill="1" applyBorder="1" applyAlignment="1">
      <alignment horizontal="left" vertical="center" wrapText="1"/>
    </xf>
    <xf numFmtId="0" fontId="1" fillId="3" borderId="3" xfId="1" applyFont="1" applyFill="1" applyBorder="1" applyAlignment="1"/>
    <xf numFmtId="0" fontId="2" fillId="0" borderId="8" xfId="1" applyFill="1" applyBorder="1" applyAlignment="1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4" fillId="2" borderId="7" xfId="3" applyBorder="1" applyAlignment="1">
      <alignment horizontal="center"/>
    </xf>
    <xf numFmtId="0" fontId="1" fillId="0" borderId="0" xfId="0" applyFont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vertical="center"/>
    </xf>
    <xf numFmtId="0" fontId="0" fillId="0" borderId="17" xfId="0" applyFont="1" applyFill="1" applyBorder="1"/>
    <xf numFmtId="0" fontId="0" fillId="0" borderId="28" xfId="0" applyFont="1" applyBorder="1"/>
    <xf numFmtId="0" fontId="16" fillId="0" borderId="29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Fill="1"/>
    <xf numFmtId="0" fontId="6" fillId="0" borderId="14" xfId="4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5" fillId="0" borderId="14" xfId="4" applyFont="1" applyBorder="1" applyAlignment="1">
      <alignment horizontal="left" vertical="center" wrapText="1"/>
    </xf>
    <xf numFmtId="0" fontId="15" fillId="0" borderId="14" xfId="4" applyFont="1" applyBorder="1" applyAlignment="1">
      <alignment horizontal="left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17" fillId="0" borderId="18" xfId="0" applyFont="1" applyBorder="1" applyAlignment="1" applyProtection="1">
      <alignment horizontal="left" vertical="top"/>
      <protection locked="0"/>
    </xf>
    <xf numFmtId="0" fontId="17" fillId="0" borderId="19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9" fillId="4" borderId="19" xfId="0" applyFont="1" applyFill="1" applyBorder="1" applyAlignment="1" applyProtection="1">
      <alignment horizontal="center" vertical="center"/>
      <protection hidden="1"/>
    </xf>
    <xf numFmtId="0" fontId="20" fillId="0" borderId="20" xfId="0" applyFont="1" applyBorder="1" applyAlignment="1">
      <alignment horizontal="center"/>
    </xf>
    <xf numFmtId="0" fontId="19" fillId="4" borderId="18" xfId="0" applyFont="1" applyFill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 vertical="center" wrapText="1"/>
      <protection hidden="1"/>
    </xf>
  </cellXfs>
  <cellStyles count="5">
    <cellStyle name="Comma 3" xfId="2"/>
    <cellStyle name="Normal 2 2 2" xfId="1"/>
    <cellStyle name="Гиперссылка" xfId="4" builtinId="8"/>
    <cellStyle name="Обычный" xfId="0" builtinId="0"/>
    <cellStyle name="Плохой" xfId="3" builtinId="27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0</xdr:row>
      <xdr:rowOff>63500</xdr:rowOff>
    </xdr:from>
    <xdr:to>
      <xdr:col>5</xdr:col>
      <xdr:colOff>1752600</xdr:colOff>
      <xdr:row>2</xdr:row>
      <xdr:rowOff>139700</xdr:rowOff>
    </xdr:to>
    <xdr:pic>
      <xdr:nvPicPr>
        <xdr:cNvPr id="2" name="Picture 175" descr="писание: DKC-Logo-bi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63500"/>
          <a:ext cx="16637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177800</xdr:colOff>
      <xdr:row>2</xdr:row>
      <xdr:rowOff>110597</xdr:rowOff>
    </xdr:from>
    <xdr:to>
      <xdr:col>11</xdr:col>
      <xdr:colOff>494057</xdr:colOff>
      <xdr:row>3</xdr:row>
      <xdr:rowOff>12699</xdr:rowOff>
    </xdr:to>
    <xdr:pic>
      <xdr:nvPicPr>
        <xdr:cNvPr id="3" name="Picture 176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491597"/>
          <a:ext cx="7526682" cy="92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83;&#1103;%20&#1080;&#1085;&#1092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инф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dkc.ru/ru/about/contact/info@dkc.ru" TargetMode="External"/><Relationship Id="rId1" Type="http://schemas.openxmlformats.org/officeDocument/2006/relationships/hyperlink" Target="http://dkc.ru/ru/about/contact/tver@dk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80"/>
  <sheetViews>
    <sheetView tabSelected="1" workbookViewId="0">
      <selection activeCell="E37" sqref="E37:F37"/>
    </sheetView>
  </sheetViews>
  <sheetFormatPr defaultColWidth="8.85546875" defaultRowHeight="15" x14ac:dyDescent="0.25"/>
  <cols>
    <col min="1" max="1" width="1.7109375" style="25" customWidth="1"/>
    <col min="2" max="3" width="1.7109375" style="23" customWidth="1"/>
    <col min="4" max="4" width="1.7109375" style="26" customWidth="1"/>
    <col min="5" max="5" width="4" style="75" customWidth="1"/>
    <col min="6" max="6" width="41.85546875" style="24" customWidth="1"/>
    <col min="7" max="7" width="16" style="24" customWidth="1"/>
    <col min="8" max="12" width="10.7109375" style="24" customWidth="1"/>
    <col min="13" max="13" width="27.28515625" style="25" customWidth="1"/>
    <col min="14" max="14" width="15.85546875" style="23" bestFit="1" customWidth="1"/>
    <col min="15" max="15" width="6.140625" style="23" bestFit="1" customWidth="1"/>
    <col min="16" max="16" width="1.5703125" style="23" bestFit="1" customWidth="1"/>
    <col min="17" max="17" width="3.5703125" style="23" customWidth="1"/>
    <col min="18" max="18" width="1.5703125" style="23" bestFit="1" customWidth="1"/>
    <col min="19" max="19" width="9.7109375" style="23" customWidth="1"/>
    <col min="20" max="20" width="1.5703125" style="23" customWidth="1"/>
    <col min="21" max="21" width="7" style="23" customWidth="1"/>
    <col min="22" max="22" width="1.5703125" style="23" bestFit="1" customWidth="1"/>
    <col min="23" max="23" width="8.28515625" style="23" bestFit="1" customWidth="1"/>
    <col min="24" max="24" width="2" style="23" bestFit="1" customWidth="1"/>
    <col min="25" max="25" width="15.140625" style="23" customWidth="1"/>
    <col min="26" max="26" width="1.5703125" style="23" bestFit="1" customWidth="1"/>
    <col min="27" max="162" width="8.85546875" style="23"/>
    <col min="163" max="163" width="8.85546875" style="26"/>
    <col min="164" max="16384" width="8.85546875" style="24"/>
  </cols>
  <sheetData>
    <row r="1" spans="1:163" x14ac:dyDescent="0.25">
      <c r="A1" s="17"/>
      <c r="B1" s="18"/>
      <c r="C1" s="18"/>
      <c r="D1" s="19"/>
      <c r="E1" s="20"/>
      <c r="F1" s="21"/>
      <c r="G1" s="22"/>
      <c r="H1" s="23"/>
      <c r="I1" s="22"/>
      <c r="J1" s="22"/>
      <c r="K1" s="22"/>
      <c r="L1" s="22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9"/>
    </row>
    <row r="2" spans="1:163" x14ac:dyDescent="0.25">
      <c r="E2" s="20"/>
      <c r="F2" s="21"/>
      <c r="G2" s="111"/>
      <c r="H2" s="111"/>
      <c r="I2" s="111"/>
      <c r="J2" s="27"/>
      <c r="K2" s="27"/>
      <c r="L2" s="27"/>
      <c r="M2" s="28"/>
      <c r="N2" s="29"/>
      <c r="O2" s="29"/>
      <c r="P2" s="29"/>
    </row>
    <row r="3" spans="1:163" x14ac:dyDescent="0.25">
      <c r="E3" s="20"/>
      <c r="F3" s="30"/>
      <c r="G3" s="112"/>
      <c r="H3" s="112"/>
      <c r="I3" s="112"/>
      <c r="J3" s="31"/>
      <c r="K3" s="31"/>
      <c r="L3" s="32"/>
      <c r="M3" s="33"/>
      <c r="N3" s="29"/>
      <c r="O3" s="29"/>
      <c r="P3" s="29"/>
    </row>
    <row r="4" spans="1:163" x14ac:dyDescent="0.25">
      <c r="E4" s="34"/>
      <c r="F4" s="35" t="s">
        <v>99</v>
      </c>
      <c r="G4" s="36"/>
      <c r="H4" s="113" t="s">
        <v>100</v>
      </c>
      <c r="I4" s="113"/>
      <c r="J4" s="113"/>
      <c r="K4" s="113"/>
      <c r="L4" s="37"/>
      <c r="M4" s="38"/>
      <c r="N4" s="39"/>
      <c r="O4" s="40"/>
      <c r="P4" s="40"/>
    </row>
    <row r="5" spans="1:163" x14ac:dyDescent="0.25">
      <c r="E5" s="34"/>
      <c r="F5" s="114" t="s">
        <v>101</v>
      </c>
      <c r="G5" s="114"/>
      <c r="H5" s="115" t="s">
        <v>102</v>
      </c>
      <c r="I5" s="115"/>
      <c r="J5" s="115"/>
      <c r="K5" s="115"/>
      <c r="L5" s="115"/>
      <c r="M5" s="41"/>
      <c r="N5" s="39"/>
      <c r="O5" s="42"/>
      <c r="P5" s="42"/>
    </row>
    <row r="6" spans="1:163" ht="21" customHeight="1" x14ac:dyDescent="0.25">
      <c r="E6" s="34"/>
      <c r="F6" s="114" t="s">
        <v>103</v>
      </c>
      <c r="G6" s="114"/>
      <c r="H6" s="115" t="s">
        <v>104</v>
      </c>
      <c r="I6" s="115"/>
      <c r="J6" s="115"/>
      <c r="K6" s="115"/>
      <c r="L6" s="115"/>
      <c r="M6" s="41"/>
      <c r="N6" s="39"/>
      <c r="O6" s="42"/>
      <c r="P6" s="42"/>
    </row>
    <row r="7" spans="1:163" ht="30" customHeight="1" x14ac:dyDescent="0.25">
      <c r="E7" s="34"/>
      <c r="F7" s="116" t="s">
        <v>105</v>
      </c>
      <c r="G7" s="116"/>
      <c r="H7" s="117" t="s">
        <v>106</v>
      </c>
      <c r="I7" s="117"/>
      <c r="J7" s="117"/>
      <c r="K7" s="117"/>
      <c r="L7" s="117"/>
      <c r="M7" s="39"/>
      <c r="N7" s="39"/>
      <c r="O7" s="39"/>
      <c r="P7" s="39"/>
    </row>
    <row r="8" spans="1:163" x14ac:dyDescent="0.25">
      <c r="E8" s="34"/>
      <c r="F8" s="43"/>
      <c r="G8" s="22"/>
      <c r="H8" s="46"/>
      <c r="I8" s="46"/>
      <c r="J8" s="46"/>
      <c r="K8" s="46"/>
      <c r="L8" s="100"/>
      <c r="M8" s="39"/>
      <c r="N8" s="39"/>
      <c r="O8" s="39" t="s">
        <v>107</v>
      </c>
      <c r="P8" s="39"/>
    </row>
    <row r="9" spans="1:163" x14ac:dyDescent="0.25">
      <c r="E9" s="34"/>
      <c r="F9" s="44" t="s">
        <v>108</v>
      </c>
      <c r="G9" s="99"/>
      <c r="H9" s="104" t="s">
        <v>195</v>
      </c>
      <c r="I9" s="105"/>
      <c r="J9" s="103"/>
      <c r="K9" s="103"/>
      <c r="L9" s="102"/>
      <c r="M9" s="39"/>
      <c r="N9" s="39"/>
      <c r="O9" s="39"/>
      <c r="P9" s="39"/>
    </row>
    <row r="10" spans="1:163" x14ac:dyDescent="0.25">
      <c r="E10" s="45"/>
      <c r="F10" s="46"/>
      <c r="G10" s="46"/>
      <c r="H10" s="101"/>
      <c r="I10" s="101"/>
      <c r="J10" s="101"/>
      <c r="K10" s="101"/>
      <c r="L10" s="101"/>
      <c r="M10" s="39"/>
      <c r="N10" s="39"/>
      <c r="O10" s="39"/>
      <c r="P10" s="39"/>
    </row>
    <row r="11" spans="1:163" ht="24" customHeight="1" x14ac:dyDescent="0.25">
      <c r="E11" s="47" t="s">
        <v>109</v>
      </c>
      <c r="F11" s="47" t="s">
        <v>110</v>
      </c>
      <c r="G11" s="47" t="s">
        <v>111</v>
      </c>
      <c r="H11" s="118" t="s">
        <v>112</v>
      </c>
      <c r="I11" s="119"/>
      <c r="J11" s="119"/>
      <c r="K11" s="119"/>
      <c r="L11" s="120"/>
      <c r="M11" s="39"/>
      <c r="N11" s="39"/>
      <c r="O11" s="39"/>
      <c r="P11" s="39"/>
    </row>
    <row r="12" spans="1:163" ht="24" customHeight="1" x14ac:dyDescent="0.25">
      <c r="E12" s="48">
        <v>1</v>
      </c>
      <c r="F12" s="49" t="s">
        <v>113</v>
      </c>
      <c r="G12" s="50" t="s">
        <v>114</v>
      </c>
      <c r="H12" s="121">
        <v>1</v>
      </c>
      <c r="I12" s="121"/>
      <c r="J12" s="121"/>
      <c r="K12" s="121"/>
      <c r="L12" s="121"/>
      <c r="M12" s="39"/>
      <c r="N12" s="39"/>
      <c r="O12" s="39"/>
      <c r="P12" s="39"/>
    </row>
    <row r="13" spans="1:163" ht="24" customHeight="1" x14ac:dyDescent="0.25">
      <c r="E13" s="48">
        <v>2</v>
      </c>
      <c r="F13" s="51" t="s">
        <v>116</v>
      </c>
      <c r="G13" s="50" t="s">
        <v>117</v>
      </c>
      <c r="H13" s="125">
        <v>630</v>
      </c>
      <c r="I13" s="125"/>
      <c r="J13" s="125"/>
      <c r="K13" s="125"/>
      <c r="L13" s="125"/>
      <c r="M13" s="39"/>
      <c r="N13" s="39"/>
      <c r="O13" s="39"/>
      <c r="P13" s="39"/>
    </row>
    <row r="14" spans="1:163" ht="24" customHeight="1" x14ac:dyDescent="0.25">
      <c r="E14" s="48">
        <v>3</v>
      </c>
      <c r="F14" s="51" t="s">
        <v>118</v>
      </c>
      <c r="G14" s="50" t="s">
        <v>119</v>
      </c>
      <c r="H14" s="125" t="s">
        <v>178</v>
      </c>
      <c r="I14" s="125"/>
      <c r="J14" s="125"/>
      <c r="K14" s="125"/>
      <c r="L14" s="125"/>
      <c r="M14" s="39"/>
      <c r="N14" s="39"/>
      <c r="O14" s="39"/>
      <c r="P14" s="39"/>
    </row>
    <row r="15" spans="1:163" ht="24" customHeight="1" x14ac:dyDescent="0.25">
      <c r="E15" s="48">
        <v>4</v>
      </c>
      <c r="F15" s="51" t="s">
        <v>120</v>
      </c>
      <c r="G15" s="50" t="s">
        <v>121</v>
      </c>
      <c r="H15" s="125" t="s">
        <v>185</v>
      </c>
      <c r="I15" s="125"/>
      <c r="J15" s="125"/>
      <c r="K15" s="125"/>
      <c r="L15" s="125"/>
      <c r="M15" s="39"/>
      <c r="N15" s="39"/>
      <c r="O15" s="39"/>
      <c r="P15" s="39"/>
    </row>
    <row r="16" spans="1:163" ht="24" customHeight="1" x14ac:dyDescent="0.25">
      <c r="E16" s="48">
        <v>5</v>
      </c>
      <c r="F16" s="51" t="s">
        <v>122</v>
      </c>
      <c r="G16" s="50" t="s">
        <v>115</v>
      </c>
      <c r="H16" s="125" t="s">
        <v>194</v>
      </c>
      <c r="I16" s="125"/>
      <c r="J16" s="125"/>
      <c r="K16" s="125"/>
      <c r="L16" s="125"/>
    </row>
    <row r="17" spans="5:12" ht="24" customHeight="1" x14ac:dyDescent="0.25">
      <c r="E17" s="48">
        <v>6</v>
      </c>
      <c r="F17" s="51" t="s">
        <v>123</v>
      </c>
      <c r="G17" s="50" t="s">
        <v>124</v>
      </c>
      <c r="H17" s="125" t="s">
        <v>196</v>
      </c>
      <c r="I17" s="125"/>
      <c r="J17" s="125"/>
      <c r="K17" s="125"/>
      <c r="L17" s="125"/>
    </row>
    <row r="18" spans="5:12" ht="24.75" customHeight="1" x14ac:dyDescent="0.25">
      <c r="E18" s="48">
        <v>7</v>
      </c>
      <c r="F18" s="51" t="s">
        <v>126</v>
      </c>
      <c r="G18" s="50" t="s">
        <v>115</v>
      </c>
      <c r="H18" s="125" t="s">
        <v>205</v>
      </c>
      <c r="I18" s="125"/>
      <c r="J18" s="125"/>
      <c r="K18" s="125"/>
      <c r="L18" s="125"/>
    </row>
    <row r="19" spans="5:12" ht="24.75" customHeight="1" x14ac:dyDescent="0.25">
      <c r="E19" s="48">
        <v>8</v>
      </c>
      <c r="F19" s="51" t="s">
        <v>128</v>
      </c>
      <c r="G19" s="50" t="s">
        <v>115</v>
      </c>
      <c r="H19" s="122" t="s">
        <v>204</v>
      </c>
      <c r="I19" s="123"/>
      <c r="J19" s="123"/>
      <c r="K19" s="123"/>
      <c r="L19" s="124"/>
    </row>
    <row r="20" spans="5:12" ht="24" customHeight="1" x14ac:dyDescent="0.25">
      <c r="E20" s="48">
        <v>9</v>
      </c>
      <c r="F20" s="51" t="s">
        <v>129</v>
      </c>
      <c r="G20" s="50" t="s">
        <v>115</v>
      </c>
      <c r="H20" s="125" t="s">
        <v>200</v>
      </c>
      <c r="I20" s="125"/>
      <c r="J20" s="125"/>
      <c r="K20" s="125"/>
      <c r="L20" s="125"/>
    </row>
    <row r="21" spans="5:12" ht="21" customHeight="1" x14ac:dyDescent="0.25">
      <c r="E21" s="48">
        <v>10</v>
      </c>
      <c r="F21" s="51" t="s">
        <v>130</v>
      </c>
      <c r="G21" s="50" t="s">
        <v>115</v>
      </c>
      <c r="H21" s="125" t="s">
        <v>245</v>
      </c>
      <c r="I21" s="125"/>
      <c r="J21" s="125"/>
      <c r="K21" s="125"/>
      <c r="L21" s="125"/>
    </row>
    <row r="22" spans="5:12" ht="21" customHeight="1" x14ac:dyDescent="0.25">
      <c r="E22" s="48">
        <v>11</v>
      </c>
      <c r="F22" s="51" t="s">
        <v>131</v>
      </c>
      <c r="G22" s="50" t="s">
        <v>115</v>
      </c>
      <c r="H22" s="122" t="s">
        <v>201</v>
      </c>
      <c r="I22" s="123"/>
      <c r="J22" s="123"/>
      <c r="K22" s="123"/>
      <c r="L22" s="124"/>
    </row>
    <row r="23" spans="5:12" ht="23.25" customHeight="1" x14ac:dyDescent="0.25">
      <c r="E23" s="48">
        <v>12</v>
      </c>
      <c r="F23" s="51" t="s">
        <v>132</v>
      </c>
      <c r="G23" s="50" t="s">
        <v>115</v>
      </c>
      <c r="H23" s="125" t="s">
        <v>199</v>
      </c>
      <c r="I23" s="125"/>
      <c r="J23" s="125"/>
      <c r="K23" s="125"/>
      <c r="L23" s="125"/>
    </row>
    <row r="24" spans="5:12" ht="23.25" customHeight="1" x14ac:dyDescent="0.25">
      <c r="E24" s="48">
        <v>13</v>
      </c>
      <c r="F24" s="51" t="s">
        <v>133</v>
      </c>
      <c r="G24" s="50" t="s">
        <v>115</v>
      </c>
      <c r="H24" s="122" t="s">
        <v>201</v>
      </c>
      <c r="I24" s="123"/>
      <c r="J24" s="123"/>
      <c r="K24" s="123"/>
      <c r="L24" s="124"/>
    </row>
    <row r="25" spans="5:12" x14ac:dyDescent="0.25">
      <c r="E25" s="127" t="s">
        <v>134</v>
      </c>
      <c r="F25" s="128"/>
      <c r="G25" s="128"/>
      <c r="H25" s="128"/>
      <c r="I25" s="128"/>
      <c r="J25" s="128"/>
      <c r="K25" s="128"/>
      <c r="L25" s="128"/>
    </row>
    <row r="26" spans="5:12" x14ac:dyDescent="0.25">
      <c r="E26" s="128"/>
      <c r="F26" s="128"/>
      <c r="G26" s="128"/>
      <c r="H26" s="128"/>
      <c r="I26" s="128"/>
      <c r="J26" s="128"/>
      <c r="K26" s="128"/>
      <c r="L26" s="128"/>
    </row>
    <row r="27" spans="5:12" x14ac:dyDescent="0.25">
      <c r="E27" s="128"/>
      <c r="F27" s="128"/>
      <c r="G27" s="128"/>
      <c r="H27" s="128"/>
      <c r="I27" s="128"/>
      <c r="J27" s="128"/>
      <c r="K27" s="128"/>
      <c r="L27" s="128"/>
    </row>
    <row r="28" spans="5:12" x14ac:dyDescent="0.25">
      <c r="E28" s="128"/>
      <c r="F28" s="128"/>
      <c r="G28" s="128"/>
      <c r="H28" s="128"/>
      <c r="I28" s="128"/>
      <c r="J28" s="128"/>
      <c r="K28" s="128"/>
      <c r="L28" s="128"/>
    </row>
    <row r="29" spans="5:12" x14ac:dyDescent="0.25">
      <c r="E29" s="128"/>
      <c r="F29" s="128"/>
      <c r="G29" s="128"/>
      <c r="H29" s="128"/>
      <c r="I29" s="128"/>
      <c r="J29" s="128"/>
      <c r="K29" s="128"/>
      <c r="L29" s="128"/>
    </row>
    <row r="30" spans="5:12" x14ac:dyDescent="0.25">
      <c r="E30" s="128"/>
      <c r="F30" s="128"/>
      <c r="G30" s="128"/>
      <c r="H30" s="128"/>
      <c r="I30" s="128"/>
      <c r="J30" s="128"/>
      <c r="K30" s="128"/>
      <c r="L30" s="128"/>
    </row>
    <row r="31" spans="5:12" x14ac:dyDescent="0.25">
      <c r="E31" s="128"/>
      <c r="F31" s="128"/>
      <c r="G31" s="128"/>
      <c r="H31" s="128"/>
      <c r="I31" s="128"/>
      <c r="J31" s="128"/>
      <c r="K31" s="128"/>
      <c r="L31" s="128"/>
    </row>
    <row r="32" spans="5:12" x14ac:dyDescent="0.25">
      <c r="E32" s="128"/>
      <c r="F32" s="128"/>
      <c r="G32" s="128"/>
      <c r="H32" s="128"/>
      <c r="I32" s="128"/>
      <c r="J32" s="128"/>
      <c r="K32" s="128"/>
      <c r="L32" s="128"/>
    </row>
    <row r="33" spans="1:163" ht="36.75" customHeight="1" x14ac:dyDescent="0.25">
      <c r="E33" s="52">
        <v>16</v>
      </c>
      <c r="F33" s="129" t="s">
        <v>135</v>
      </c>
      <c r="G33" s="130"/>
      <c r="H33" s="128" t="s">
        <v>136</v>
      </c>
      <c r="I33" s="128"/>
      <c r="J33" s="128"/>
      <c r="K33" s="128"/>
      <c r="L33" s="128"/>
    </row>
    <row r="34" spans="1:163" ht="36" customHeight="1" x14ac:dyDescent="0.25">
      <c r="E34" s="52">
        <v>17</v>
      </c>
      <c r="F34" s="129" t="s">
        <v>137</v>
      </c>
      <c r="G34" s="130"/>
      <c r="H34" s="128" t="s">
        <v>138</v>
      </c>
      <c r="I34" s="128"/>
      <c r="J34" s="128"/>
      <c r="K34" s="128"/>
      <c r="L34" s="128"/>
    </row>
    <row r="35" spans="1:163" ht="24" customHeight="1" x14ac:dyDescent="0.25">
      <c r="E35" s="53"/>
      <c r="F35" s="54"/>
      <c r="G35" s="54"/>
      <c r="H35" s="54"/>
      <c r="I35" s="54"/>
      <c r="J35" s="54"/>
      <c r="K35" s="54"/>
      <c r="L35" s="55"/>
    </row>
    <row r="36" spans="1:163" ht="24" customHeight="1" x14ac:dyDescent="0.25">
      <c r="E36" s="131" t="s">
        <v>139</v>
      </c>
      <c r="F36" s="132"/>
      <c r="G36" s="133" t="s">
        <v>140</v>
      </c>
      <c r="H36" s="133"/>
      <c r="I36" s="133"/>
      <c r="J36" s="133"/>
      <c r="K36" s="133"/>
      <c r="L36" s="56" t="s">
        <v>141</v>
      </c>
    </row>
    <row r="37" spans="1:163" ht="89.25" customHeight="1" x14ac:dyDescent="0.25">
      <c r="E37" s="134" t="str">
        <f>IF(OR(H24="Да",H23="H",H22="Да",H19="Боковое",H17="&gt; 1000 м",H16&lt;&gt;"D/Yn–11 *",H15="20 / 0,4",H15="35 / 0,4",H15="35 / 6",H15="35 / 10",H14="Медь"),"Заказная позиция",IFERROR(VLOOKUP(Справочники!Y3,RU!F:F,1,0),"Заказная позиция"))</f>
        <v>TDA06ADYN5AF000</v>
      </c>
      <c r="F37" s="135"/>
      <c r="G37" s="136" t="str">
        <f>CONCATENATE("Трансформатор с литой изоляцией", ", мощность ",H13," кВа", ", материал обмоток ",VLOOKUP(H14,Справочники!$D$4:$E$5,2,0),", класс напряжения обмоток ",VLOOKUP(H15,Справочники!F:G,2,0),", схема соединения обмоток ",VLOOKUP(H16,Справочники!I:K,3,0),", степень защиты ",VLOOKUP(H18,Справочники!N:O,2,0),", вентиляция ",VLOOKUP(H20,Справочники!Q:R,2,0),", изоляция класса ",VLOOKUP(H23,Справочники!W:X,2,0),VLOOKUP(H21,Справочники!Q8:R19,2,0))</f>
        <v>Трансформатор с литой изоляцией, мощность 630 кВа, материал обмоток алюминий, класс напряжения обмоток 10 / 0,4 кВ, схема соединения обмоток D/Yn–11, степень защиты IP00, вентиляция принудительная, изоляция класса F, с антивибрационными проставками</v>
      </c>
      <c r="H37" s="137"/>
      <c r="I37" s="137"/>
      <c r="J37" s="137"/>
      <c r="K37" s="138"/>
      <c r="L37" s="57" t="str">
        <f>CONCATENATE(H12,G12)</f>
        <v>1 шт.</v>
      </c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9"/>
    </row>
    <row r="38" spans="1:163" s="18" customFormat="1" x14ac:dyDescent="0.25">
      <c r="A38" s="25"/>
      <c r="B38" s="23"/>
      <c r="C38" s="23"/>
      <c r="D38" s="23"/>
      <c r="E38" s="60"/>
      <c r="F38" s="61"/>
      <c r="G38" s="62"/>
      <c r="H38" s="62"/>
      <c r="I38" s="62"/>
      <c r="J38" s="62"/>
      <c r="K38" s="62"/>
      <c r="L38" s="62"/>
    </row>
    <row r="39" spans="1:163" s="23" customFormat="1" x14ac:dyDescent="0.25">
      <c r="A39" s="25"/>
      <c r="E39" s="63"/>
    </row>
    <row r="40" spans="1:163" s="23" customFormat="1" x14ac:dyDescent="0.25">
      <c r="A40" s="25"/>
      <c r="E40" s="63"/>
    </row>
    <row r="41" spans="1:163" s="23" customFormat="1" x14ac:dyDescent="0.25">
      <c r="A41" s="25"/>
      <c r="E41" s="63"/>
    </row>
    <row r="42" spans="1:163" s="23" customFormat="1" x14ac:dyDescent="0.25">
      <c r="A42" s="25"/>
      <c r="E42" s="63"/>
    </row>
    <row r="43" spans="1:163" s="23" customFormat="1" x14ac:dyDescent="0.25">
      <c r="A43" s="25"/>
      <c r="E43" s="63"/>
    </row>
    <row r="44" spans="1:163" s="23" customFormat="1" x14ac:dyDescent="0.25">
      <c r="A44" s="25"/>
      <c r="E44" s="63"/>
    </row>
    <row r="45" spans="1:163" s="23" customFormat="1" x14ac:dyDescent="0.25">
      <c r="A45" s="25"/>
      <c r="E45" s="63"/>
    </row>
    <row r="46" spans="1:163" s="23" customFormat="1" x14ac:dyDescent="0.25">
      <c r="A46" s="25"/>
      <c r="E46" s="63"/>
    </row>
    <row r="47" spans="1:163" s="23" customFormat="1" x14ac:dyDescent="0.25">
      <c r="A47" s="25"/>
      <c r="E47" s="63"/>
    </row>
    <row r="48" spans="1:163" s="23" customFormat="1" x14ac:dyDescent="0.25">
      <c r="A48" s="25"/>
      <c r="E48" s="63"/>
    </row>
    <row r="49" spans="1:5" s="23" customFormat="1" x14ac:dyDescent="0.25">
      <c r="A49" s="25"/>
      <c r="E49" s="63"/>
    </row>
    <row r="50" spans="1:5" s="23" customFormat="1" x14ac:dyDescent="0.25">
      <c r="A50" s="25"/>
      <c r="E50" s="63"/>
    </row>
    <row r="51" spans="1:5" s="23" customFormat="1" x14ac:dyDescent="0.25">
      <c r="A51" s="25"/>
      <c r="E51" s="63"/>
    </row>
    <row r="52" spans="1:5" s="23" customFormat="1" x14ac:dyDescent="0.25">
      <c r="A52" s="25"/>
      <c r="E52" s="63"/>
    </row>
    <row r="53" spans="1:5" s="23" customFormat="1" x14ac:dyDescent="0.25">
      <c r="A53" s="25"/>
      <c r="E53" s="63"/>
    </row>
    <row r="54" spans="1:5" s="23" customFormat="1" x14ac:dyDescent="0.25">
      <c r="A54" s="25"/>
      <c r="E54" s="63"/>
    </row>
    <row r="55" spans="1:5" s="23" customFormat="1" x14ac:dyDescent="0.25">
      <c r="A55" s="25"/>
      <c r="E55" s="63"/>
    </row>
    <row r="56" spans="1:5" s="23" customFormat="1" x14ac:dyDescent="0.25">
      <c r="A56" s="25"/>
      <c r="E56" s="63"/>
    </row>
    <row r="57" spans="1:5" s="23" customFormat="1" x14ac:dyDescent="0.25">
      <c r="A57" s="25"/>
      <c r="E57" s="63"/>
    </row>
    <row r="58" spans="1:5" s="23" customFormat="1" x14ac:dyDescent="0.25">
      <c r="A58" s="25"/>
      <c r="E58" s="63"/>
    </row>
    <row r="59" spans="1:5" s="23" customFormat="1" x14ac:dyDescent="0.25">
      <c r="A59" s="25"/>
      <c r="E59" s="63"/>
    </row>
    <row r="60" spans="1:5" s="23" customFormat="1" x14ac:dyDescent="0.25">
      <c r="A60" s="25"/>
      <c r="E60" s="63"/>
    </row>
    <row r="61" spans="1:5" s="23" customFormat="1" x14ac:dyDescent="0.25">
      <c r="A61" s="25"/>
      <c r="E61" s="63"/>
    </row>
    <row r="62" spans="1:5" s="23" customFormat="1" x14ac:dyDescent="0.25">
      <c r="A62" s="25"/>
      <c r="E62" s="63"/>
    </row>
    <row r="63" spans="1:5" s="23" customFormat="1" x14ac:dyDescent="0.25">
      <c r="A63" s="25"/>
      <c r="E63" s="63"/>
    </row>
    <row r="64" spans="1:5" s="23" customFormat="1" x14ac:dyDescent="0.25">
      <c r="A64" s="25"/>
      <c r="E64" s="63"/>
    </row>
    <row r="65" spans="1:5" s="23" customFormat="1" x14ac:dyDescent="0.25">
      <c r="A65" s="25"/>
      <c r="E65" s="63"/>
    </row>
    <row r="66" spans="1:5" s="23" customFormat="1" x14ac:dyDescent="0.25">
      <c r="A66" s="25"/>
      <c r="E66" s="63"/>
    </row>
    <row r="67" spans="1:5" s="23" customFormat="1" x14ac:dyDescent="0.25">
      <c r="A67" s="25"/>
      <c r="E67" s="63"/>
    </row>
    <row r="68" spans="1:5" s="23" customFormat="1" x14ac:dyDescent="0.25">
      <c r="A68" s="25"/>
      <c r="E68" s="63"/>
    </row>
    <row r="69" spans="1:5" s="23" customFormat="1" x14ac:dyDescent="0.25">
      <c r="A69" s="25"/>
      <c r="E69" s="63"/>
    </row>
    <row r="70" spans="1:5" s="23" customFormat="1" x14ac:dyDescent="0.25">
      <c r="A70" s="25"/>
      <c r="E70" s="63"/>
    </row>
    <row r="71" spans="1:5" s="23" customFormat="1" x14ac:dyDescent="0.25">
      <c r="A71" s="25"/>
      <c r="E71" s="63"/>
    </row>
    <row r="72" spans="1:5" s="23" customFormat="1" x14ac:dyDescent="0.25">
      <c r="A72" s="25"/>
      <c r="E72" s="63"/>
    </row>
    <row r="73" spans="1:5" s="23" customFormat="1" x14ac:dyDescent="0.25">
      <c r="A73" s="25"/>
      <c r="E73" s="63"/>
    </row>
    <row r="74" spans="1:5" s="23" customFormat="1" x14ac:dyDescent="0.25">
      <c r="A74" s="25"/>
      <c r="E74" s="63"/>
    </row>
    <row r="75" spans="1:5" s="23" customFormat="1" x14ac:dyDescent="0.25">
      <c r="A75" s="25"/>
      <c r="E75" s="63"/>
    </row>
    <row r="76" spans="1:5" s="23" customFormat="1" x14ac:dyDescent="0.25">
      <c r="A76" s="25"/>
      <c r="E76" s="63"/>
    </row>
    <row r="77" spans="1:5" s="23" customFormat="1" x14ac:dyDescent="0.25">
      <c r="A77" s="25"/>
      <c r="E77" s="63"/>
    </row>
    <row r="78" spans="1:5" s="23" customFormat="1" x14ac:dyDescent="0.25">
      <c r="A78" s="25"/>
      <c r="E78" s="63"/>
    </row>
    <row r="79" spans="1:5" s="23" customFormat="1" x14ac:dyDescent="0.25">
      <c r="A79" s="25"/>
      <c r="E79" s="63"/>
    </row>
    <row r="80" spans="1:5" s="23" customFormat="1" x14ac:dyDescent="0.25">
      <c r="A80" s="25"/>
      <c r="E80" s="63"/>
    </row>
    <row r="81" spans="1:5" s="23" customFormat="1" x14ac:dyDescent="0.25">
      <c r="A81" s="25"/>
      <c r="E81" s="63"/>
    </row>
    <row r="82" spans="1:5" s="23" customFormat="1" x14ac:dyDescent="0.25">
      <c r="A82" s="25"/>
      <c r="E82" s="63"/>
    </row>
    <row r="83" spans="1:5" s="23" customFormat="1" x14ac:dyDescent="0.25">
      <c r="A83" s="25"/>
      <c r="E83" s="63"/>
    </row>
    <row r="84" spans="1:5" s="23" customFormat="1" x14ac:dyDescent="0.25">
      <c r="A84" s="25"/>
      <c r="E84" s="63"/>
    </row>
    <row r="85" spans="1:5" s="23" customFormat="1" x14ac:dyDescent="0.25">
      <c r="A85" s="25"/>
      <c r="E85" s="63"/>
    </row>
    <row r="86" spans="1:5" s="23" customFormat="1" x14ac:dyDescent="0.25">
      <c r="A86" s="25"/>
      <c r="E86" s="63"/>
    </row>
    <row r="87" spans="1:5" s="23" customFormat="1" x14ac:dyDescent="0.25">
      <c r="A87" s="25"/>
      <c r="E87" s="63"/>
    </row>
    <row r="88" spans="1:5" s="23" customFormat="1" x14ac:dyDescent="0.25">
      <c r="A88" s="25"/>
      <c r="E88" s="63"/>
    </row>
    <row r="89" spans="1:5" s="23" customFormat="1" x14ac:dyDescent="0.25">
      <c r="A89" s="25"/>
      <c r="E89" s="63"/>
    </row>
    <row r="90" spans="1:5" s="23" customFormat="1" x14ac:dyDescent="0.25">
      <c r="A90" s="25"/>
      <c r="E90" s="63"/>
    </row>
    <row r="91" spans="1:5" s="23" customFormat="1" x14ac:dyDescent="0.25">
      <c r="A91" s="25"/>
      <c r="E91" s="63"/>
    </row>
    <row r="92" spans="1:5" s="23" customFormat="1" x14ac:dyDescent="0.25">
      <c r="A92" s="25"/>
      <c r="E92" s="63"/>
    </row>
    <row r="93" spans="1:5" s="23" customFormat="1" x14ac:dyDescent="0.25">
      <c r="A93" s="25"/>
      <c r="E93" s="63"/>
    </row>
    <row r="94" spans="1:5" s="23" customFormat="1" x14ac:dyDescent="0.25">
      <c r="A94" s="25"/>
      <c r="E94" s="63"/>
    </row>
    <row r="95" spans="1:5" s="23" customFormat="1" x14ac:dyDescent="0.25">
      <c r="A95" s="25"/>
      <c r="E95" s="63"/>
    </row>
    <row r="96" spans="1:5" s="23" customFormat="1" x14ac:dyDescent="0.25">
      <c r="A96" s="25"/>
      <c r="E96" s="63"/>
    </row>
    <row r="97" spans="1:5" s="23" customFormat="1" x14ac:dyDescent="0.25">
      <c r="A97" s="25"/>
      <c r="E97" s="63"/>
    </row>
    <row r="98" spans="1:5" s="23" customFormat="1" x14ac:dyDescent="0.25">
      <c r="A98" s="25"/>
      <c r="E98" s="63"/>
    </row>
    <row r="99" spans="1:5" s="23" customFormat="1" x14ac:dyDescent="0.25">
      <c r="A99" s="25"/>
      <c r="E99" s="63"/>
    </row>
    <row r="100" spans="1:5" s="23" customFormat="1" x14ac:dyDescent="0.25">
      <c r="A100" s="25"/>
      <c r="E100" s="63"/>
    </row>
    <row r="101" spans="1:5" s="23" customFormat="1" x14ac:dyDescent="0.25">
      <c r="A101" s="25"/>
      <c r="E101" s="63"/>
    </row>
    <row r="102" spans="1:5" s="23" customFormat="1" x14ac:dyDescent="0.25">
      <c r="A102" s="25"/>
      <c r="E102" s="63"/>
    </row>
    <row r="103" spans="1:5" s="23" customFormat="1" x14ac:dyDescent="0.25">
      <c r="A103" s="25"/>
      <c r="E103" s="63"/>
    </row>
    <row r="104" spans="1:5" s="23" customFormat="1" x14ac:dyDescent="0.25">
      <c r="A104" s="25"/>
      <c r="E104" s="63"/>
    </row>
    <row r="105" spans="1:5" s="23" customFormat="1" x14ac:dyDescent="0.25">
      <c r="A105" s="25"/>
      <c r="E105" s="63"/>
    </row>
    <row r="106" spans="1:5" s="23" customFormat="1" x14ac:dyDescent="0.25">
      <c r="A106" s="25"/>
      <c r="E106" s="63"/>
    </row>
    <row r="107" spans="1:5" s="23" customFormat="1" x14ac:dyDescent="0.25">
      <c r="A107" s="25"/>
      <c r="E107" s="63"/>
    </row>
    <row r="108" spans="1:5" s="23" customFormat="1" x14ac:dyDescent="0.25">
      <c r="A108" s="25"/>
      <c r="E108" s="63"/>
    </row>
    <row r="109" spans="1:5" s="23" customFormat="1" x14ac:dyDescent="0.25">
      <c r="A109" s="25"/>
      <c r="E109" s="63"/>
    </row>
    <row r="110" spans="1:5" s="23" customFormat="1" x14ac:dyDescent="0.25">
      <c r="A110" s="25"/>
      <c r="E110" s="63"/>
    </row>
    <row r="111" spans="1:5" s="23" customFormat="1" x14ac:dyDescent="0.25">
      <c r="A111" s="25"/>
      <c r="E111" s="63"/>
    </row>
    <row r="112" spans="1:5" s="23" customFormat="1" x14ac:dyDescent="0.25">
      <c r="A112" s="25"/>
      <c r="E112" s="63"/>
    </row>
    <row r="113" spans="1:5" s="23" customFormat="1" x14ac:dyDescent="0.25">
      <c r="A113" s="25"/>
      <c r="E113" s="63"/>
    </row>
    <row r="114" spans="1:5" s="23" customFormat="1" x14ac:dyDescent="0.25">
      <c r="A114" s="25"/>
      <c r="E114" s="63"/>
    </row>
    <row r="115" spans="1:5" s="23" customFormat="1" x14ac:dyDescent="0.25">
      <c r="A115" s="25"/>
      <c r="E115" s="63"/>
    </row>
    <row r="116" spans="1:5" s="23" customFormat="1" x14ac:dyDescent="0.25">
      <c r="A116" s="25"/>
      <c r="E116" s="63"/>
    </row>
    <row r="117" spans="1:5" s="23" customFormat="1" x14ac:dyDescent="0.25">
      <c r="A117" s="25"/>
      <c r="E117" s="63"/>
    </row>
    <row r="118" spans="1:5" s="23" customFormat="1" x14ac:dyDescent="0.25">
      <c r="A118" s="25"/>
      <c r="E118" s="63"/>
    </row>
    <row r="119" spans="1:5" s="23" customFormat="1" x14ac:dyDescent="0.25">
      <c r="A119" s="25"/>
      <c r="E119" s="63"/>
    </row>
    <row r="120" spans="1:5" s="23" customFormat="1" x14ac:dyDescent="0.25">
      <c r="A120" s="25"/>
      <c r="E120" s="63"/>
    </row>
    <row r="121" spans="1:5" s="23" customFormat="1" x14ac:dyDescent="0.25">
      <c r="A121" s="25"/>
      <c r="E121" s="63"/>
    </row>
    <row r="122" spans="1:5" s="23" customFormat="1" x14ac:dyDescent="0.25">
      <c r="A122" s="25"/>
      <c r="E122" s="63"/>
    </row>
    <row r="123" spans="1:5" s="23" customFormat="1" x14ac:dyDescent="0.25">
      <c r="A123" s="25"/>
      <c r="E123" s="63"/>
    </row>
    <row r="124" spans="1:5" s="23" customFormat="1" x14ac:dyDescent="0.25">
      <c r="A124" s="25"/>
      <c r="E124" s="63"/>
    </row>
    <row r="125" spans="1:5" s="23" customFormat="1" x14ac:dyDescent="0.25">
      <c r="A125" s="25"/>
      <c r="E125" s="63"/>
    </row>
    <row r="126" spans="1:5" s="23" customFormat="1" x14ac:dyDescent="0.25">
      <c r="A126" s="25"/>
      <c r="E126" s="63"/>
    </row>
    <row r="127" spans="1:5" s="23" customFormat="1" x14ac:dyDescent="0.25">
      <c r="A127" s="25"/>
      <c r="E127" s="63"/>
    </row>
    <row r="128" spans="1:5" s="23" customFormat="1" x14ac:dyDescent="0.25">
      <c r="A128" s="25"/>
      <c r="E128" s="63"/>
    </row>
    <row r="129" spans="1:5" s="23" customFormat="1" x14ac:dyDescent="0.25">
      <c r="A129" s="25"/>
      <c r="E129" s="63"/>
    </row>
    <row r="130" spans="1:5" s="23" customFormat="1" x14ac:dyDescent="0.25">
      <c r="A130" s="25"/>
      <c r="E130" s="63"/>
    </row>
    <row r="131" spans="1:5" s="23" customFormat="1" x14ac:dyDescent="0.25">
      <c r="A131" s="25"/>
      <c r="E131" s="63"/>
    </row>
    <row r="132" spans="1:5" s="23" customFormat="1" x14ac:dyDescent="0.25">
      <c r="A132" s="25"/>
      <c r="E132" s="63"/>
    </row>
    <row r="133" spans="1:5" s="23" customFormat="1" x14ac:dyDescent="0.25">
      <c r="A133" s="25"/>
      <c r="E133" s="63"/>
    </row>
    <row r="134" spans="1:5" s="23" customFormat="1" x14ac:dyDescent="0.25">
      <c r="A134" s="25"/>
      <c r="E134" s="63"/>
    </row>
    <row r="135" spans="1:5" s="23" customFormat="1" x14ac:dyDescent="0.25">
      <c r="A135" s="25"/>
      <c r="E135" s="63"/>
    </row>
    <row r="136" spans="1:5" s="23" customFormat="1" x14ac:dyDescent="0.25">
      <c r="A136" s="25"/>
      <c r="E136" s="63"/>
    </row>
    <row r="137" spans="1:5" s="23" customFormat="1" x14ac:dyDescent="0.25">
      <c r="A137" s="25"/>
      <c r="E137" s="63"/>
    </row>
    <row r="138" spans="1:5" s="23" customFormat="1" x14ac:dyDescent="0.25">
      <c r="A138" s="25"/>
      <c r="E138" s="63"/>
    </row>
    <row r="139" spans="1:5" s="23" customFormat="1" x14ac:dyDescent="0.25">
      <c r="A139" s="25"/>
      <c r="E139" s="63"/>
    </row>
    <row r="140" spans="1:5" s="23" customFormat="1" x14ac:dyDescent="0.25">
      <c r="A140" s="25"/>
      <c r="E140" s="63"/>
    </row>
    <row r="141" spans="1:5" s="23" customFormat="1" x14ac:dyDescent="0.25">
      <c r="A141" s="25"/>
      <c r="E141" s="63"/>
    </row>
    <row r="142" spans="1:5" s="23" customFormat="1" x14ac:dyDescent="0.25">
      <c r="A142" s="25"/>
      <c r="E142" s="63"/>
    </row>
    <row r="143" spans="1:5" s="23" customFormat="1" x14ac:dyDescent="0.25">
      <c r="A143" s="25"/>
      <c r="E143" s="63"/>
    </row>
    <row r="144" spans="1:5" s="23" customFormat="1" x14ac:dyDescent="0.25">
      <c r="A144" s="25"/>
      <c r="E144" s="63"/>
    </row>
    <row r="145" spans="1:5" s="23" customFormat="1" x14ac:dyDescent="0.25">
      <c r="A145" s="25"/>
      <c r="E145" s="63"/>
    </row>
    <row r="146" spans="1:5" s="23" customFormat="1" x14ac:dyDescent="0.25">
      <c r="A146" s="25"/>
      <c r="E146" s="63"/>
    </row>
    <row r="147" spans="1:5" s="23" customFormat="1" x14ac:dyDescent="0.25">
      <c r="A147" s="25"/>
      <c r="E147" s="63"/>
    </row>
    <row r="148" spans="1:5" s="23" customFormat="1" x14ac:dyDescent="0.25">
      <c r="A148" s="25"/>
      <c r="E148" s="63"/>
    </row>
    <row r="149" spans="1:5" s="23" customFormat="1" x14ac:dyDescent="0.25">
      <c r="A149" s="25"/>
      <c r="E149" s="63"/>
    </row>
    <row r="150" spans="1:5" s="23" customFormat="1" x14ac:dyDescent="0.25">
      <c r="A150" s="25"/>
      <c r="E150" s="63"/>
    </row>
    <row r="151" spans="1:5" s="23" customFormat="1" x14ac:dyDescent="0.25">
      <c r="A151" s="25"/>
      <c r="E151" s="63"/>
    </row>
    <row r="152" spans="1:5" s="23" customFormat="1" x14ac:dyDescent="0.25">
      <c r="A152" s="25"/>
      <c r="E152" s="63"/>
    </row>
    <row r="153" spans="1:5" s="23" customFormat="1" x14ac:dyDescent="0.25">
      <c r="A153" s="25"/>
      <c r="E153" s="63"/>
    </row>
    <row r="154" spans="1:5" s="23" customFormat="1" x14ac:dyDescent="0.25">
      <c r="A154" s="25"/>
      <c r="E154" s="63"/>
    </row>
    <row r="155" spans="1:5" s="23" customFormat="1" x14ac:dyDescent="0.25">
      <c r="A155" s="25"/>
      <c r="E155" s="63"/>
    </row>
    <row r="156" spans="1:5" s="23" customFormat="1" x14ac:dyDescent="0.25">
      <c r="A156" s="25"/>
      <c r="E156" s="63"/>
    </row>
    <row r="157" spans="1:5" s="23" customFormat="1" x14ac:dyDescent="0.25">
      <c r="A157" s="25"/>
      <c r="E157" s="63"/>
    </row>
    <row r="158" spans="1:5" s="23" customFormat="1" x14ac:dyDescent="0.25">
      <c r="A158" s="25"/>
      <c r="E158" s="63"/>
    </row>
    <row r="159" spans="1:5" s="23" customFormat="1" x14ac:dyDescent="0.25">
      <c r="A159" s="25"/>
      <c r="E159" s="63"/>
    </row>
    <row r="160" spans="1:5" s="23" customFormat="1" x14ac:dyDescent="0.25">
      <c r="A160" s="25"/>
      <c r="E160" s="63"/>
    </row>
    <row r="161" spans="1:5" s="23" customFormat="1" x14ac:dyDescent="0.25">
      <c r="A161" s="25"/>
      <c r="E161" s="63"/>
    </row>
    <row r="162" spans="1:5" s="23" customFormat="1" x14ac:dyDescent="0.25">
      <c r="A162" s="25"/>
      <c r="E162" s="63"/>
    </row>
    <row r="163" spans="1:5" s="23" customFormat="1" x14ac:dyDescent="0.25">
      <c r="A163" s="25"/>
      <c r="E163" s="63"/>
    </row>
    <row r="164" spans="1:5" s="23" customFormat="1" x14ac:dyDescent="0.25">
      <c r="A164" s="25"/>
      <c r="E164" s="63"/>
    </row>
    <row r="165" spans="1:5" s="23" customFormat="1" x14ac:dyDescent="0.25">
      <c r="A165" s="25"/>
      <c r="E165" s="63"/>
    </row>
    <row r="166" spans="1:5" s="23" customFormat="1" x14ac:dyDescent="0.25">
      <c r="A166" s="25"/>
      <c r="E166" s="63"/>
    </row>
    <row r="167" spans="1:5" s="23" customFormat="1" x14ac:dyDescent="0.25">
      <c r="A167" s="25"/>
      <c r="E167" s="63"/>
    </row>
    <row r="168" spans="1:5" s="23" customFormat="1" x14ac:dyDescent="0.25">
      <c r="A168" s="25"/>
      <c r="E168" s="63"/>
    </row>
    <row r="169" spans="1:5" s="23" customFormat="1" x14ac:dyDescent="0.25">
      <c r="A169" s="25"/>
      <c r="E169" s="63"/>
    </row>
    <row r="170" spans="1:5" s="23" customFormat="1" x14ac:dyDescent="0.25">
      <c r="A170" s="25"/>
      <c r="E170" s="63"/>
    </row>
    <row r="171" spans="1:5" s="23" customFormat="1" x14ac:dyDescent="0.25">
      <c r="A171" s="25"/>
      <c r="E171" s="63"/>
    </row>
    <row r="172" spans="1:5" s="23" customFormat="1" x14ac:dyDescent="0.25">
      <c r="A172" s="25"/>
      <c r="E172" s="63"/>
    </row>
    <row r="173" spans="1:5" s="23" customFormat="1" x14ac:dyDescent="0.25">
      <c r="A173" s="25"/>
      <c r="E173" s="63"/>
    </row>
    <row r="174" spans="1:5" s="23" customFormat="1" x14ac:dyDescent="0.25">
      <c r="A174" s="25"/>
      <c r="E174" s="63"/>
    </row>
    <row r="175" spans="1:5" s="23" customFormat="1" x14ac:dyDescent="0.25">
      <c r="A175" s="25"/>
      <c r="E175" s="63"/>
    </row>
    <row r="176" spans="1:5" s="23" customFormat="1" x14ac:dyDescent="0.25">
      <c r="A176" s="25"/>
      <c r="E176" s="63"/>
    </row>
    <row r="177" spans="1:5" s="23" customFormat="1" x14ac:dyDescent="0.25">
      <c r="A177" s="25"/>
      <c r="E177" s="63"/>
    </row>
    <row r="178" spans="1:5" s="23" customFormat="1" x14ac:dyDescent="0.25">
      <c r="A178" s="25"/>
      <c r="E178" s="63"/>
    </row>
    <row r="179" spans="1:5" s="23" customFormat="1" x14ac:dyDescent="0.25">
      <c r="A179" s="25"/>
      <c r="E179" s="63"/>
    </row>
    <row r="180" spans="1:5" s="23" customFormat="1" x14ac:dyDescent="0.25">
      <c r="A180" s="25"/>
      <c r="E180" s="63"/>
    </row>
    <row r="181" spans="1:5" s="23" customFormat="1" x14ac:dyDescent="0.25">
      <c r="A181" s="25"/>
      <c r="E181" s="63"/>
    </row>
    <row r="182" spans="1:5" s="23" customFormat="1" x14ac:dyDescent="0.25">
      <c r="A182" s="25"/>
      <c r="E182" s="63"/>
    </row>
    <row r="183" spans="1:5" s="23" customFormat="1" x14ac:dyDescent="0.25">
      <c r="A183" s="25"/>
      <c r="E183" s="63"/>
    </row>
    <row r="184" spans="1:5" s="23" customFormat="1" x14ac:dyDescent="0.25">
      <c r="A184" s="25"/>
      <c r="E184" s="63"/>
    </row>
    <row r="185" spans="1:5" s="23" customFormat="1" x14ac:dyDescent="0.25">
      <c r="A185" s="25"/>
      <c r="E185" s="63"/>
    </row>
    <row r="186" spans="1:5" s="23" customFormat="1" x14ac:dyDescent="0.25">
      <c r="A186" s="25"/>
      <c r="E186" s="63"/>
    </row>
    <row r="187" spans="1:5" s="23" customFormat="1" x14ac:dyDescent="0.25">
      <c r="A187" s="25"/>
      <c r="E187" s="63"/>
    </row>
    <row r="188" spans="1:5" s="23" customFormat="1" x14ac:dyDescent="0.25">
      <c r="A188" s="25"/>
      <c r="E188" s="63"/>
    </row>
    <row r="189" spans="1:5" s="23" customFormat="1" x14ac:dyDescent="0.25">
      <c r="A189" s="25"/>
      <c r="E189" s="63"/>
    </row>
    <row r="190" spans="1:5" s="23" customFormat="1" x14ac:dyDescent="0.25">
      <c r="A190" s="25"/>
      <c r="E190" s="63"/>
    </row>
    <row r="191" spans="1:5" s="23" customFormat="1" x14ac:dyDescent="0.25">
      <c r="A191" s="25"/>
      <c r="E191" s="63"/>
    </row>
    <row r="192" spans="1:5" s="23" customFormat="1" x14ac:dyDescent="0.25">
      <c r="A192" s="25"/>
      <c r="E192" s="63"/>
    </row>
    <row r="193" spans="1:5" s="23" customFormat="1" x14ac:dyDescent="0.25">
      <c r="A193" s="25"/>
      <c r="E193" s="63"/>
    </row>
    <row r="194" spans="1:5" s="23" customFormat="1" x14ac:dyDescent="0.25">
      <c r="A194" s="25"/>
      <c r="E194" s="63"/>
    </row>
    <row r="195" spans="1:5" s="23" customFormat="1" x14ac:dyDescent="0.25">
      <c r="A195" s="25"/>
      <c r="E195" s="63"/>
    </row>
    <row r="196" spans="1:5" s="23" customFormat="1" x14ac:dyDescent="0.25">
      <c r="A196" s="25"/>
      <c r="E196" s="63"/>
    </row>
    <row r="197" spans="1:5" s="23" customFormat="1" x14ac:dyDescent="0.25">
      <c r="A197" s="25"/>
      <c r="E197" s="63"/>
    </row>
    <row r="198" spans="1:5" s="23" customFormat="1" x14ac:dyDescent="0.25">
      <c r="A198" s="25"/>
      <c r="E198" s="63"/>
    </row>
    <row r="199" spans="1:5" s="23" customFormat="1" x14ac:dyDescent="0.25">
      <c r="A199" s="25"/>
      <c r="E199" s="63"/>
    </row>
    <row r="200" spans="1:5" s="23" customFormat="1" x14ac:dyDescent="0.25">
      <c r="A200" s="25"/>
      <c r="E200" s="63"/>
    </row>
    <row r="201" spans="1:5" s="23" customFormat="1" x14ac:dyDescent="0.25">
      <c r="A201" s="25"/>
      <c r="E201" s="63"/>
    </row>
    <row r="202" spans="1:5" s="23" customFormat="1" x14ac:dyDescent="0.25">
      <c r="A202" s="25"/>
      <c r="E202" s="63"/>
    </row>
    <row r="203" spans="1:5" s="23" customFormat="1" x14ac:dyDescent="0.25">
      <c r="A203" s="25"/>
      <c r="E203" s="63"/>
    </row>
    <row r="204" spans="1:5" s="23" customFormat="1" x14ac:dyDescent="0.25">
      <c r="A204" s="25"/>
      <c r="E204" s="63"/>
    </row>
    <row r="205" spans="1:5" s="23" customFormat="1" x14ac:dyDescent="0.25">
      <c r="A205" s="25"/>
      <c r="E205" s="63"/>
    </row>
    <row r="206" spans="1:5" s="23" customFormat="1" x14ac:dyDescent="0.25">
      <c r="A206" s="25"/>
      <c r="E206" s="63"/>
    </row>
    <row r="207" spans="1:5" s="23" customFormat="1" x14ac:dyDescent="0.25">
      <c r="A207" s="25"/>
      <c r="E207" s="63"/>
    </row>
    <row r="208" spans="1:5" s="23" customFormat="1" x14ac:dyDescent="0.25">
      <c r="A208" s="25"/>
      <c r="E208" s="63"/>
    </row>
    <row r="209" spans="1:5" s="23" customFormat="1" x14ac:dyDescent="0.25">
      <c r="A209" s="25"/>
      <c r="E209" s="63"/>
    </row>
    <row r="210" spans="1:5" s="23" customFormat="1" x14ac:dyDescent="0.25">
      <c r="A210" s="25"/>
      <c r="E210" s="63"/>
    </row>
    <row r="211" spans="1:5" s="23" customFormat="1" x14ac:dyDescent="0.25">
      <c r="A211" s="25"/>
      <c r="E211" s="63"/>
    </row>
    <row r="212" spans="1:5" s="23" customFormat="1" x14ac:dyDescent="0.25">
      <c r="A212" s="25"/>
      <c r="E212" s="63"/>
    </row>
    <row r="213" spans="1:5" s="23" customFormat="1" x14ac:dyDescent="0.25">
      <c r="A213" s="25"/>
      <c r="E213" s="63"/>
    </row>
    <row r="214" spans="1:5" s="23" customFormat="1" x14ac:dyDescent="0.25">
      <c r="A214" s="25"/>
      <c r="E214" s="63"/>
    </row>
    <row r="215" spans="1:5" s="23" customFormat="1" x14ac:dyDescent="0.25">
      <c r="A215" s="25"/>
      <c r="E215" s="63"/>
    </row>
    <row r="216" spans="1:5" s="23" customFormat="1" x14ac:dyDescent="0.25">
      <c r="A216" s="25"/>
      <c r="E216" s="63"/>
    </row>
    <row r="217" spans="1:5" s="23" customFormat="1" x14ac:dyDescent="0.25">
      <c r="A217" s="25"/>
      <c r="E217" s="63"/>
    </row>
    <row r="218" spans="1:5" s="23" customFormat="1" x14ac:dyDescent="0.25">
      <c r="A218" s="25"/>
      <c r="E218" s="63"/>
    </row>
    <row r="219" spans="1:5" s="23" customFormat="1" x14ac:dyDescent="0.25">
      <c r="A219" s="25"/>
      <c r="E219" s="63"/>
    </row>
    <row r="220" spans="1:5" s="23" customFormat="1" x14ac:dyDescent="0.25">
      <c r="A220" s="25"/>
      <c r="E220" s="63"/>
    </row>
    <row r="221" spans="1:5" s="23" customFormat="1" x14ac:dyDescent="0.25">
      <c r="A221" s="25"/>
      <c r="E221" s="63"/>
    </row>
    <row r="222" spans="1:5" s="23" customFormat="1" x14ac:dyDescent="0.25">
      <c r="A222" s="25"/>
      <c r="E222" s="63"/>
    </row>
    <row r="223" spans="1:5" s="23" customFormat="1" x14ac:dyDescent="0.25">
      <c r="A223" s="25"/>
      <c r="E223" s="63"/>
    </row>
    <row r="224" spans="1:5" s="23" customFormat="1" x14ac:dyDescent="0.25">
      <c r="A224" s="25"/>
      <c r="E224" s="63"/>
    </row>
    <row r="225" spans="1:5" s="23" customFormat="1" x14ac:dyDescent="0.25">
      <c r="A225" s="25"/>
      <c r="E225" s="63"/>
    </row>
    <row r="226" spans="1:5" s="23" customFormat="1" x14ac:dyDescent="0.25">
      <c r="A226" s="25"/>
      <c r="E226" s="63"/>
    </row>
    <row r="227" spans="1:5" s="23" customFormat="1" x14ac:dyDescent="0.25">
      <c r="A227" s="25"/>
      <c r="E227" s="63"/>
    </row>
    <row r="228" spans="1:5" s="23" customFormat="1" x14ac:dyDescent="0.25">
      <c r="A228" s="25"/>
      <c r="E228" s="63"/>
    </row>
    <row r="229" spans="1:5" s="23" customFormat="1" x14ac:dyDescent="0.25">
      <c r="A229" s="25"/>
      <c r="E229" s="63"/>
    </row>
    <row r="230" spans="1:5" s="23" customFormat="1" x14ac:dyDescent="0.25">
      <c r="A230" s="25"/>
      <c r="E230" s="63"/>
    </row>
    <row r="231" spans="1:5" s="23" customFormat="1" x14ac:dyDescent="0.25">
      <c r="A231" s="25"/>
      <c r="E231" s="63"/>
    </row>
    <row r="232" spans="1:5" s="23" customFormat="1" x14ac:dyDescent="0.25">
      <c r="A232" s="25"/>
      <c r="E232" s="63"/>
    </row>
    <row r="233" spans="1:5" s="23" customFormat="1" x14ac:dyDescent="0.25">
      <c r="A233" s="25"/>
      <c r="E233" s="63"/>
    </row>
    <row r="234" spans="1:5" s="23" customFormat="1" x14ac:dyDescent="0.25">
      <c r="A234" s="25"/>
      <c r="E234" s="63"/>
    </row>
    <row r="235" spans="1:5" s="23" customFormat="1" x14ac:dyDescent="0.25">
      <c r="A235" s="25"/>
      <c r="E235" s="63"/>
    </row>
    <row r="236" spans="1:5" s="23" customFormat="1" x14ac:dyDescent="0.25">
      <c r="A236" s="25"/>
      <c r="E236" s="63"/>
    </row>
    <row r="237" spans="1:5" s="23" customFormat="1" x14ac:dyDescent="0.25">
      <c r="A237" s="25"/>
      <c r="E237" s="63"/>
    </row>
    <row r="238" spans="1:5" s="23" customFormat="1" x14ac:dyDescent="0.25">
      <c r="A238" s="25"/>
      <c r="E238" s="63"/>
    </row>
    <row r="239" spans="1:5" s="23" customFormat="1" x14ac:dyDescent="0.25">
      <c r="A239" s="25"/>
      <c r="E239" s="63"/>
    </row>
    <row r="240" spans="1:5" s="23" customFormat="1" x14ac:dyDescent="0.25">
      <c r="A240" s="25"/>
      <c r="E240" s="63"/>
    </row>
    <row r="241" spans="1:5" s="23" customFormat="1" x14ac:dyDescent="0.25">
      <c r="A241" s="25"/>
      <c r="E241" s="63"/>
    </row>
    <row r="242" spans="1:5" s="23" customFormat="1" x14ac:dyDescent="0.25">
      <c r="A242" s="25"/>
      <c r="E242" s="63"/>
    </row>
    <row r="243" spans="1:5" s="23" customFormat="1" x14ac:dyDescent="0.25">
      <c r="A243" s="25"/>
      <c r="E243" s="63"/>
    </row>
    <row r="244" spans="1:5" s="23" customFormat="1" x14ac:dyDescent="0.25">
      <c r="A244" s="25"/>
      <c r="E244" s="63"/>
    </row>
    <row r="245" spans="1:5" s="23" customFormat="1" x14ac:dyDescent="0.25">
      <c r="A245" s="25"/>
      <c r="E245" s="63"/>
    </row>
    <row r="246" spans="1:5" s="23" customFormat="1" x14ac:dyDescent="0.25">
      <c r="A246" s="25"/>
      <c r="E246" s="63"/>
    </row>
    <row r="247" spans="1:5" s="23" customFormat="1" x14ac:dyDescent="0.25">
      <c r="A247" s="25"/>
      <c r="E247" s="63"/>
    </row>
    <row r="248" spans="1:5" s="23" customFormat="1" x14ac:dyDescent="0.25">
      <c r="A248" s="25"/>
      <c r="E248" s="63"/>
    </row>
    <row r="249" spans="1:5" s="23" customFormat="1" x14ac:dyDescent="0.25">
      <c r="A249" s="25"/>
      <c r="E249" s="63"/>
    </row>
    <row r="250" spans="1:5" s="23" customFormat="1" x14ac:dyDescent="0.25">
      <c r="A250" s="25"/>
      <c r="E250" s="63"/>
    </row>
    <row r="251" spans="1:5" s="23" customFormat="1" x14ac:dyDescent="0.25">
      <c r="A251" s="25"/>
      <c r="E251" s="63"/>
    </row>
    <row r="252" spans="1:5" s="23" customFormat="1" x14ac:dyDescent="0.25">
      <c r="A252" s="25"/>
      <c r="E252" s="63"/>
    </row>
    <row r="253" spans="1:5" s="23" customFormat="1" x14ac:dyDescent="0.25">
      <c r="A253" s="25"/>
      <c r="E253" s="63"/>
    </row>
    <row r="254" spans="1:5" s="23" customFormat="1" x14ac:dyDescent="0.25">
      <c r="A254" s="25"/>
      <c r="E254" s="63"/>
    </row>
    <row r="255" spans="1:5" s="23" customFormat="1" x14ac:dyDescent="0.25">
      <c r="A255" s="25"/>
      <c r="E255" s="63"/>
    </row>
    <row r="256" spans="1:5" s="23" customFormat="1" x14ac:dyDescent="0.25">
      <c r="A256" s="25"/>
      <c r="E256" s="63"/>
    </row>
    <row r="257" spans="1:5" s="23" customFormat="1" x14ac:dyDescent="0.25">
      <c r="A257" s="25"/>
      <c r="E257" s="63"/>
    </row>
    <row r="258" spans="1:5" s="23" customFormat="1" x14ac:dyDescent="0.25">
      <c r="A258" s="25"/>
      <c r="E258" s="63"/>
    </row>
    <row r="259" spans="1:5" s="23" customFormat="1" x14ac:dyDescent="0.25">
      <c r="A259" s="25"/>
      <c r="E259" s="63"/>
    </row>
    <row r="260" spans="1:5" s="23" customFormat="1" x14ac:dyDescent="0.25">
      <c r="A260" s="25"/>
      <c r="E260" s="63"/>
    </row>
    <row r="261" spans="1:5" s="23" customFormat="1" x14ac:dyDescent="0.25">
      <c r="A261" s="25"/>
      <c r="E261" s="63"/>
    </row>
    <row r="262" spans="1:5" s="23" customFormat="1" x14ac:dyDescent="0.25">
      <c r="A262" s="25"/>
      <c r="E262" s="63"/>
    </row>
    <row r="263" spans="1:5" s="23" customFormat="1" x14ac:dyDescent="0.25">
      <c r="A263" s="25"/>
      <c r="E263" s="63"/>
    </row>
    <row r="264" spans="1:5" s="23" customFormat="1" x14ac:dyDescent="0.25">
      <c r="A264" s="25"/>
      <c r="E264" s="63"/>
    </row>
    <row r="265" spans="1:5" s="23" customFormat="1" x14ac:dyDescent="0.25">
      <c r="A265" s="25"/>
      <c r="E265" s="63"/>
    </row>
    <row r="266" spans="1:5" s="23" customFormat="1" x14ac:dyDescent="0.25">
      <c r="A266" s="25"/>
      <c r="E266" s="63"/>
    </row>
    <row r="267" spans="1:5" s="23" customFormat="1" x14ac:dyDescent="0.25">
      <c r="A267" s="25"/>
      <c r="E267" s="63"/>
    </row>
    <row r="268" spans="1:5" s="23" customFormat="1" x14ac:dyDescent="0.25">
      <c r="A268" s="25"/>
      <c r="E268" s="63"/>
    </row>
    <row r="269" spans="1:5" s="23" customFormat="1" x14ac:dyDescent="0.25">
      <c r="A269" s="25"/>
      <c r="E269" s="63"/>
    </row>
    <row r="270" spans="1:5" s="23" customFormat="1" x14ac:dyDescent="0.25">
      <c r="A270" s="25"/>
      <c r="E270" s="63"/>
    </row>
    <row r="271" spans="1:5" s="23" customFormat="1" x14ac:dyDescent="0.25">
      <c r="A271" s="25"/>
      <c r="E271" s="63"/>
    </row>
    <row r="272" spans="1:5" s="23" customFormat="1" x14ac:dyDescent="0.25">
      <c r="A272" s="25"/>
      <c r="E272" s="63"/>
    </row>
    <row r="273" spans="1:5" s="23" customFormat="1" x14ac:dyDescent="0.25">
      <c r="A273" s="25"/>
      <c r="E273" s="63"/>
    </row>
    <row r="274" spans="1:5" s="23" customFormat="1" x14ac:dyDescent="0.25">
      <c r="A274" s="25"/>
      <c r="E274" s="63"/>
    </row>
    <row r="275" spans="1:5" s="23" customFormat="1" x14ac:dyDescent="0.25">
      <c r="A275" s="25"/>
      <c r="E275" s="63"/>
    </row>
    <row r="276" spans="1:5" s="23" customFormat="1" x14ac:dyDescent="0.25">
      <c r="A276" s="25"/>
      <c r="E276" s="63"/>
    </row>
    <row r="277" spans="1:5" s="23" customFormat="1" x14ac:dyDescent="0.25">
      <c r="A277" s="25"/>
      <c r="E277" s="63"/>
    </row>
    <row r="278" spans="1:5" s="23" customFormat="1" x14ac:dyDescent="0.25">
      <c r="A278" s="25"/>
      <c r="E278" s="63"/>
    </row>
    <row r="279" spans="1:5" s="23" customFormat="1" x14ac:dyDescent="0.25">
      <c r="A279" s="25"/>
      <c r="E279" s="63"/>
    </row>
    <row r="280" spans="1:5" s="23" customFormat="1" x14ac:dyDescent="0.25">
      <c r="A280" s="25"/>
      <c r="E280" s="63"/>
    </row>
    <row r="281" spans="1:5" s="23" customFormat="1" x14ac:dyDescent="0.25">
      <c r="A281" s="25"/>
      <c r="E281" s="63"/>
    </row>
    <row r="282" spans="1:5" s="23" customFormat="1" x14ac:dyDescent="0.25">
      <c r="A282" s="25"/>
      <c r="E282" s="63"/>
    </row>
    <row r="283" spans="1:5" s="23" customFormat="1" x14ac:dyDescent="0.25">
      <c r="A283" s="25"/>
      <c r="E283" s="63"/>
    </row>
    <row r="284" spans="1:5" s="23" customFormat="1" x14ac:dyDescent="0.25">
      <c r="A284" s="25"/>
      <c r="E284" s="63"/>
    </row>
    <row r="285" spans="1:5" s="23" customFormat="1" x14ac:dyDescent="0.25">
      <c r="A285" s="25"/>
      <c r="E285" s="63"/>
    </row>
    <row r="286" spans="1:5" s="23" customFormat="1" x14ac:dyDescent="0.25">
      <c r="A286" s="25"/>
      <c r="E286" s="63"/>
    </row>
    <row r="287" spans="1:5" s="23" customFormat="1" x14ac:dyDescent="0.25">
      <c r="A287" s="25"/>
      <c r="E287" s="63"/>
    </row>
    <row r="288" spans="1:5" s="23" customFormat="1" x14ac:dyDescent="0.25">
      <c r="A288" s="25"/>
      <c r="E288" s="63"/>
    </row>
    <row r="289" spans="1:5" s="23" customFormat="1" x14ac:dyDescent="0.25">
      <c r="A289" s="25"/>
      <c r="E289" s="63"/>
    </row>
    <row r="290" spans="1:5" s="23" customFormat="1" x14ac:dyDescent="0.25">
      <c r="A290" s="25"/>
      <c r="E290" s="63"/>
    </row>
    <row r="291" spans="1:5" s="23" customFormat="1" x14ac:dyDescent="0.25">
      <c r="A291" s="25"/>
      <c r="E291" s="63"/>
    </row>
    <row r="292" spans="1:5" s="23" customFormat="1" x14ac:dyDescent="0.25">
      <c r="A292" s="25"/>
      <c r="E292" s="63"/>
    </row>
    <row r="293" spans="1:5" s="23" customFormat="1" x14ac:dyDescent="0.25">
      <c r="A293" s="25"/>
      <c r="E293" s="63"/>
    </row>
    <row r="294" spans="1:5" s="23" customFormat="1" x14ac:dyDescent="0.25">
      <c r="A294" s="25"/>
      <c r="E294" s="63"/>
    </row>
    <row r="295" spans="1:5" s="23" customFormat="1" x14ac:dyDescent="0.25">
      <c r="A295" s="25"/>
      <c r="E295" s="63"/>
    </row>
    <row r="296" spans="1:5" s="23" customFormat="1" x14ac:dyDescent="0.25">
      <c r="A296" s="25"/>
      <c r="E296" s="63"/>
    </row>
    <row r="297" spans="1:5" s="23" customFormat="1" x14ac:dyDescent="0.25">
      <c r="A297" s="25"/>
      <c r="E297" s="63"/>
    </row>
    <row r="298" spans="1:5" s="23" customFormat="1" x14ac:dyDescent="0.25">
      <c r="A298" s="25"/>
      <c r="E298" s="63"/>
    </row>
    <row r="299" spans="1:5" s="23" customFormat="1" x14ac:dyDescent="0.25">
      <c r="A299" s="25"/>
      <c r="E299" s="63"/>
    </row>
    <row r="300" spans="1:5" s="23" customFormat="1" x14ac:dyDescent="0.25">
      <c r="A300" s="25"/>
      <c r="E300" s="63"/>
    </row>
    <row r="301" spans="1:5" s="23" customFormat="1" x14ac:dyDescent="0.25">
      <c r="A301" s="25"/>
      <c r="E301" s="63"/>
    </row>
    <row r="302" spans="1:5" s="23" customFormat="1" x14ac:dyDescent="0.25">
      <c r="A302" s="25"/>
      <c r="E302" s="63"/>
    </row>
    <row r="303" spans="1:5" s="23" customFormat="1" x14ac:dyDescent="0.25">
      <c r="A303" s="25"/>
      <c r="E303" s="63"/>
    </row>
    <row r="304" spans="1:5" s="23" customFormat="1" x14ac:dyDescent="0.25">
      <c r="A304" s="25"/>
      <c r="E304" s="63"/>
    </row>
    <row r="305" spans="1:5" s="23" customFormat="1" x14ac:dyDescent="0.25">
      <c r="A305" s="25"/>
      <c r="E305" s="63"/>
    </row>
    <row r="306" spans="1:5" s="23" customFormat="1" x14ac:dyDescent="0.25">
      <c r="A306" s="25"/>
      <c r="E306" s="63"/>
    </row>
    <row r="307" spans="1:5" s="23" customFormat="1" x14ac:dyDescent="0.25">
      <c r="A307" s="25"/>
      <c r="E307" s="63"/>
    </row>
    <row r="308" spans="1:5" s="23" customFormat="1" x14ac:dyDescent="0.25">
      <c r="A308" s="25"/>
      <c r="E308" s="63"/>
    </row>
    <row r="309" spans="1:5" s="23" customFormat="1" x14ac:dyDescent="0.25">
      <c r="A309" s="25"/>
      <c r="E309" s="63"/>
    </row>
    <row r="310" spans="1:5" s="23" customFormat="1" x14ac:dyDescent="0.25">
      <c r="A310" s="25"/>
      <c r="E310" s="63"/>
    </row>
    <row r="311" spans="1:5" s="23" customFormat="1" x14ac:dyDescent="0.25">
      <c r="A311" s="25"/>
      <c r="E311" s="63"/>
    </row>
    <row r="312" spans="1:5" s="23" customFormat="1" x14ac:dyDescent="0.25">
      <c r="A312" s="25"/>
      <c r="E312" s="63"/>
    </row>
    <row r="313" spans="1:5" s="23" customFormat="1" x14ac:dyDescent="0.25">
      <c r="A313" s="25"/>
      <c r="E313" s="63"/>
    </row>
    <row r="314" spans="1:5" s="23" customFormat="1" x14ac:dyDescent="0.25">
      <c r="A314" s="25"/>
      <c r="E314" s="63"/>
    </row>
    <row r="315" spans="1:5" s="23" customFormat="1" x14ac:dyDescent="0.25">
      <c r="A315" s="25"/>
      <c r="E315" s="63"/>
    </row>
    <row r="316" spans="1:5" s="23" customFormat="1" x14ac:dyDescent="0.25">
      <c r="A316" s="25"/>
      <c r="E316" s="63"/>
    </row>
    <row r="317" spans="1:5" s="23" customFormat="1" x14ac:dyDescent="0.25">
      <c r="A317" s="25"/>
      <c r="E317" s="63"/>
    </row>
    <row r="318" spans="1:5" s="23" customFormat="1" x14ac:dyDescent="0.25">
      <c r="A318" s="25"/>
      <c r="E318" s="63"/>
    </row>
    <row r="319" spans="1:5" s="23" customFormat="1" x14ac:dyDescent="0.25">
      <c r="A319" s="25"/>
      <c r="E319" s="63"/>
    </row>
    <row r="320" spans="1:5" s="23" customFormat="1" x14ac:dyDescent="0.25">
      <c r="A320" s="25"/>
      <c r="E320" s="63"/>
    </row>
    <row r="321" spans="1:5" s="23" customFormat="1" x14ac:dyDescent="0.25">
      <c r="A321" s="25"/>
      <c r="E321" s="63"/>
    </row>
    <row r="322" spans="1:5" s="23" customFormat="1" x14ac:dyDescent="0.25">
      <c r="A322" s="25"/>
      <c r="E322" s="63"/>
    </row>
    <row r="323" spans="1:5" s="23" customFormat="1" x14ac:dyDescent="0.25">
      <c r="A323" s="25"/>
      <c r="E323" s="63"/>
    </row>
    <row r="324" spans="1:5" s="23" customFormat="1" x14ac:dyDescent="0.25">
      <c r="A324" s="25"/>
      <c r="E324" s="63"/>
    </row>
    <row r="325" spans="1:5" s="23" customFormat="1" x14ac:dyDescent="0.25">
      <c r="A325" s="25"/>
      <c r="E325" s="63"/>
    </row>
    <row r="326" spans="1:5" s="23" customFormat="1" x14ac:dyDescent="0.25">
      <c r="A326" s="25"/>
      <c r="E326" s="63"/>
    </row>
    <row r="327" spans="1:5" s="23" customFormat="1" x14ac:dyDescent="0.25">
      <c r="A327" s="25"/>
      <c r="E327" s="63"/>
    </row>
    <row r="328" spans="1:5" s="23" customFormat="1" x14ac:dyDescent="0.25">
      <c r="A328" s="25"/>
      <c r="E328" s="63"/>
    </row>
    <row r="329" spans="1:5" s="23" customFormat="1" x14ac:dyDescent="0.25">
      <c r="A329" s="25"/>
      <c r="E329" s="63"/>
    </row>
    <row r="330" spans="1:5" s="23" customFormat="1" x14ac:dyDescent="0.25">
      <c r="A330" s="25"/>
      <c r="E330" s="63"/>
    </row>
    <row r="331" spans="1:5" s="23" customFormat="1" x14ac:dyDescent="0.25">
      <c r="A331" s="25"/>
      <c r="E331" s="63"/>
    </row>
    <row r="332" spans="1:5" s="23" customFormat="1" x14ac:dyDescent="0.25">
      <c r="A332" s="25"/>
      <c r="E332" s="63"/>
    </row>
    <row r="333" spans="1:5" s="23" customFormat="1" x14ac:dyDescent="0.25">
      <c r="A333" s="25"/>
      <c r="E333" s="63"/>
    </row>
    <row r="334" spans="1:5" s="23" customFormat="1" x14ac:dyDescent="0.25">
      <c r="A334" s="25"/>
      <c r="E334" s="63"/>
    </row>
    <row r="335" spans="1:5" s="23" customFormat="1" x14ac:dyDescent="0.25">
      <c r="A335" s="25"/>
      <c r="E335" s="63"/>
    </row>
    <row r="336" spans="1:5" s="23" customFormat="1" x14ac:dyDescent="0.25">
      <c r="A336" s="25"/>
      <c r="E336" s="63"/>
    </row>
    <row r="337" spans="1:5" s="23" customFormat="1" x14ac:dyDescent="0.25">
      <c r="A337" s="25"/>
      <c r="E337" s="63"/>
    </row>
    <row r="338" spans="1:5" s="23" customFormat="1" x14ac:dyDescent="0.25">
      <c r="A338" s="25"/>
      <c r="E338" s="63"/>
    </row>
    <row r="339" spans="1:5" s="23" customFormat="1" x14ac:dyDescent="0.25">
      <c r="A339" s="25"/>
      <c r="E339" s="63"/>
    </row>
    <row r="340" spans="1:5" s="23" customFormat="1" x14ac:dyDescent="0.25">
      <c r="A340" s="25"/>
      <c r="E340" s="63"/>
    </row>
    <row r="341" spans="1:5" s="23" customFormat="1" x14ac:dyDescent="0.25">
      <c r="A341" s="25"/>
      <c r="E341" s="63"/>
    </row>
    <row r="342" spans="1:5" s="23" customFormat="1" x14ac:dyDescent="0.25">
      <c r="A342" s="25"/>
      <c r="E342" s="63"/>
    </row>
    <row r="343" spans="1:5" s="23" customFormat="1" x14ac:dyDescent="0.25">
      <c r="A343" s="25"/>
      <c r="E343" s="63"/>
    </row>
    <row r="344" spans="1:5" s="23" customFormat="1" x14ac:dyDescent="0.25">
      <c r="A344" s="25"/>
      <c r="E344" s="63"/>
    </row>
    <row r="345" spans="1:5" s="23" customFormat="1" x14ac:dyDescent="0.25">
      <c r="A345" s="25"/>
      <c r="E345" s="63"/>
    </row>
    <row r="346" spans="1:5" s="23" customFormat="1" x14ac:dyDescent="0.25">
      <c r="A346" s="25"/>
      <c r="E346" s="63"/>
    </row>
    <row r="347" spans="1:5" s="23" customFormat="1" x14ac:dyDescent="0.25">
      <c r="A347" s="25"/>
      <c r="E347" s="63"/>
    </row>
    <row r="348" spans="1:5" s="23" customFormat="1" x14ac:dyDescent="0.25">
      <c r="A348" s="25"/>
      <c r="E348" s="63"/>
    </row>
    <row r="349" spans="1:5" s="23" customFormat="1" x14ac:dyDescent="0.25">
      <c r="A349" s="25"/>
      <c r="E349" s="63"/>
    </row>
    <row r="350" spans="1:5" s="23" customFormat="1" x14ac:dyDescent="0.25">
      <c r="A350" s="25"/>
      <c r="E350" s="63"/>
    </row>
    <row r="351" spans="1:5" s="23" customFormat="1" x14ac:dyDescent="0.25">
      <c r="A351" s="25"/>
      <c r="E351" s="63"/>
    </row>
    <row r="352" spans="1:5" s="23" customFormat="1" x14ac:dyDescent="0.25">
      <c r="A352" s="25"/>
      <c r="E352" s="63"/>
    </row>
    <row r="353" spans="1:5" s="23" customFormat="1" x14ac:dyDescent="0.25">
      <c r="A353" s="25"/>
      <c r="E353" s="63"/>
    </row>
    <row r="354" spans="1:5" s="23" customFormat="1" x14ac:dyDescent="0.25">
      <c r="A354" s="25"/>
      <c r="E354" s="63"/>
    </row>
    <row r="355" spans="1:5" s="23" customFormat="1" x14ac:dyDescent="0.25">
      <c r="A355" s="25"/>
      <c r="E355" s="63"/>
    </row>
    <row r="356" spans="1:5" s="23" customFormat="1" x14ac:dyDescent="0.25">
      <c r="A356" s="25"/>
      <c r="E356" s="63"/>
    </row>
    <row r="357" spans="1:5" s="23" customFormat="1" x14ac:dyDescent="0.25">
      <c r="A357" s="25"/>
      <c r="E357" s="63"/>
    </row>
    <row r="358" spans="1:5" s="23" customFormat="1" x14ac:dyDescent="0.25">
      <c r="A358" s="25"/>
      <c r="E358" s="63"/>
    </row>
    <row r="359" spans="1:5" s="23" customFormat="1" x14ac:dyDescent="0.25">
      <c r="A359" s="25"/>
      <c r="E359" s="63"/>
    </row>
    <row r="360" spans="1:5" s="23" customFormat="1" x14ac:dyDescent="0.25">
      <c r="A360" s="25"/>
      <c r="E360" s="63"/>
    </row>
    <row r="361" spans="1:5" s="23" customFormat="1" x14ac:dyDescent="0.25">
      <c r="A361" s="25"/>
      <c r="E361" s="63"/>
    </row>
    <row r="362" spans="1:5" s="23" customFormat="1" x14ac:dyDescent="0.25">
      <c r="A362" s="25"/>
      <c r="E362" s="63"/>
    </row>
    <row r="363" spans="1:5" s="23" customFormat="1" x14ac:dyDescent="0.25">
      <c r="A363" s="25"/>
      <c r="E363" s="63"/>
    </row>
    <row r="364" spans="1:5" s="23" customFormat="1" x14ac:dyDescent="0.25">
      <c r="A364" s="25"/>
      <c r="E364" s="63"/>
    </row>
    <row r="365" spans="1:5" s="23" customFormat="1" x14ac:dyDescent="0.25">
      <c r="A365" s="25"/>
      <c r="E365" s="63"/>
    </row>
    <row r="366" spans="1:5" s="23" customFormat="1" x14ac:dyDescent="0.25">
      <c r="A366" s="25"/>
      <c r="E366" s="63"/>
    </row>
    <row r="367" spans="1:5" s="23" customFormat="1" x14ac:dyDescent="0.25">
      <c r="A367" s="25"/>
      <c r="E367" s="63"/>
    </row>
    <row r="368" spans="1:5" s="23" customFormat="1" x14ac:dyDescent="0.25">
      <c r="A368" s="25"/>
      <c r="E368" s="63"/>
    </row>
    <row r="369" spans="1:5" s="23" customFormat="1" x14ac:dyDescent="0.25">
      <c r="A369" s="25"/>
      <c r="E369" s="63"/>
    </row>
    <row r="370" spans="1:5" s="23" customFormat="1" x14ac:dyDescent="0.25">
      <c r="A370" s="25"/>
      <c r="E370" s="63"/>
    </row>
    <row r="371" spans="1:5" s="23" customFormat="1" x14ac:dyDescent="0.25">
      <c r="A371" s="25"/>
      <c r="E371" s="63"/>
    </row>
    <row r="372" spans="1:5" s="23" customFormat="1" x14ac:dyDescent="0.25">
      <c r="A372" s="25"/>
      <c r="E372" s="63"/>
    </row>
    <row r="373" spans="1:5" s="23" customFormat="1" x14ac:dyDescent="0.25">
      <c r="A373" s="25"/>
      <c r="E373" s="63"/>
    </row>
    <row r="374" spans="1:5" s="23" customFormat="1" x14ac:dyDescent="0.25">
      <c r="A374" s="25"/>
      <c r="E374" s="63"/>
    </row>
    <row r="375" spans="1:5" s="23" customFormat="1" x14ac:dyDescent="0.25">
      <c r="A375" s="25"/>
      <c r="E375" s="63"/>
    </row>
    <row r="376" spans="1:5" s="23" customFormat="1" x14ac:dyDescent="0.25">
      <c r="A376" s="25"/>
      <c r="E376" s="63"/>
    </row>
    <row r="377" spans="1:5" s="23" customFormat="1" x14ac:dyDescent="0.25">
      <c r="A377" s="25"/>
      <c r="E377" s="63"/>
    </row>
    <row r="378" spans="1:5" s="23" customFormat="1" x14ac:dyDescent="0.25">
      <c r="A378" s="25"/>
      <c r="E378" s="63"/>
    </row>
    <row r="379" spans="1:5" s="23" customFormat="1" x14ac:dyDescent="0.25">
      <c r="A379" s="25"/>
      <c r="E379" s="63"/>
    </row>
    <row r="380" spans="1:5" s="23" customFormat="1" x14ac:dyDescent="0.25">
      <c r="A380" s="25"/>
      <c r="E380" s="63"/>
    </row>
    <row r="381" spans="1:5" s="23" customFormat="1" x14ac:dyDescent="0.25">
      <c r="A381" s="25"/>
      <c r="E381" s="63"/>
    </row>
    <row r="382" spans="1:5" s="23" customFormat="1" x14ac:dyDescent="0.25">
      <c r="A382" s="25"/>
      <c r="E382" s="63"/>
    </row>
    <row r="383" spans="1:5" s="23" customFormat="1" x14ac:dyDescent="0.25">
      <c r="A383" s="25"/>
      <c r="E383" s="63"/>
    </row>
    <row r="384" spans="1:5" s="23" customFormat="1" x14ac:dyDescent="0.25">
      <c r="A384" s="25"/>
      <c r="E384" s="63"/>
    </row>
    <row r="385" spans="1:5" s="23" customFormat="1" x14ac:dyDescent="0.25">
      <c r="A385" s="25"/>
      <c r="E385" s="63"/>
    </row>
    <row r="386" spans="1:5" s="23" customFormat="1" x14ac:dyDescent="0.25">
      <c r="A386" s="25"/>
      <c r="E386" s="63"/>
    </row>
    <row r="387" spans="1:5" s="23" customFormat="1" x14ac:dyDescent="0.25">
      <c r="A387" s="25"/>
      <c r="E387" s="63"/>
    </row>
    <row r="388" spans="1:5" s="23" customFormat="1" x14ac:dyDescent="0.25">
      <c r="A388" s="25"/>
      <c r="E388" s="63"/>
    </row>
    <row r="389" spans="1:5" s="23" customFormat="1" x14ac:dyDescent="0.25">
      <c r="A389" s="25"/>
      <c r="E389" s="63"/>
    </row>
    <row r="390" spans="1:5" s="23" customFormat="1" x14ac:dyDescent="0.25">
      <c r="A390" s="25"/>
      <c r="E390" s="63"/>
    </row>
    <row r="391" spans="1:5" s="23" customFormat="1" x14ac:dyDescent="0.25">
      <c r="A391" s="25"/>
      <c r="E391" s="63"/>
    </row>
    <row r="392" spans="1:5" s="23" customFormat="1" x14ac:dyDescent="0.25">
      <c r="A392" s="25"/>
      <c r="E392" s="63"/>
    </row>
    <row r="393" spans="1:5" s="23" customFormat="1" x14ac:dyDescent="0.25">
      <c r="A393" s="25"/>
      <c r="E393" s="63"/>
    </row>
    <row r="394" spans="1:5" s="23" customFormat="1" x14ac:dyDescent="0.25">
      <c r="A394" s="25"/>
      <c r="E394" s="63"/>
    </row>
    <row r="395" spans="1:5" s="23" customFormat="1" x14ac:dyDescent="0.25">
      <c r="A395" s="25"/>
      <c r="E395" s="63"/>
    </row>
    <row r="396" spans="1:5" s="23" customFormat="1" x14ac:dyDescent="0.25">
      <c r="A396" s="25"/>
      <c r="E396" s="63"/>
    </row>
    <row r="397" spans="1:5" s="23" customFormat="1" x14ac:dyDescent="0.25">
      <c r="A397" s="25"/>
      <c r="E397" s="63"/>
    </row>
    <row r="398" spans="1:5" s="23" customFormat="1" x14ac:dyDescent="0.25">
      <c r="A398" s="25"/>
      <c r="E398" s="63"/>
    </row>
    <row r="399" spans="1:5" s="23" customFormat="1" x14ac:dyDescent="0.25">
      <c r="A399" s="25"/>
      <c r="E399" s="63"/>
    </row>
    <row r="400" spans="1:5" s="23" customFormat="1" x14ac:dyDescent="0.25">
      <c r="A400" s="25"/>
      <c r="E400" s="63"/>
    </row>
    <row r="401" spans="1:5" s="23" customFormat="1" x14ac:dyDescent="0.25">
      <c r="A401" s="25"/>
      <c r="E401" s="63"/>
    </row>
    <row r="402" spans="1:5" s="23" customFormat="1" x14ac:dyDescent="0.25">
      <c r="A402" s="25"/>
      <c r="E402" s="63"/>
    </row>
    <row r="403" spans="1:5" s="23" customFormat="1" x14ac:dyDescent="0.25">
      <c r="A403" s="25"/>
      <c r="E403" s="63"/>
    </row>
    <row r="404" spans="1:5" s="23" customFormat="1" x14ac:dyDescent="0.25">
      <c r="A404" s="25"/>
      <c r="E404" s="63"/>
    </row>
    <row r="405" spans="1:5" s="23" customFormat="1" x14ac:dyDescent="0.25">
      <c r="A405" s="25"/>
      <c r="E405" s="63"/>
    </row>
    <row r="406" spans="1:5" s="23" customFormat="1" x14ac:dyDescent="0.25">
      <c r="A406" s="25"/>
      <c r="E406" s="63"/>
    </row>
    <row r="407" spans="1:5" s="23" customFormat="1" x14ac:dyDescent="0.25">
      <c r="A407" s="25"/>
      <c r="E407" s="63"/>
    </row>
    <row r="408" spans="1:5" s="23" customFormat="1" x14ac:dyDescent="0.25">
      <c r="A408" s="25"/>
      <c r="E408" s="63"/>
    </row>
    <row r="409" spans="1:5" s="23" customFormat="1" x14ac:dyDescent="0.25">
      <c r="A409" s="25"/>
      <c r="E409" s="63"/>
    </row>
    <row r="410" spans="1:5" s="23" customFormat="1" x14ac:dyDescent="0.25">
      <c r="A410" s="25"/>
      <c r="E410" s="63"/>
    </row>
    <row r="411" spans="1:5" s="23" customFormat="1" x14ac:dyDescent="0.25">
      <c r="A411" s="25"/>
      <c r="E411" s="63"/>
    </row>
    <row r="412" spans="1:5" s="23" customFormat="1" x14ac:dyDescent="0.25">
      <c r="A412" s="25"/>
      <c r="E412" s="63"/>
    </row>
    <row r="413" spans="1:5" s="23" customFormat="1" x14ac:dyDescent="0.25">
      <c r="A413" s="25"/>
      <c r="E413" s="63"/>
    </row>
    <row r="414" spans="1:5" s="23" customFormat="1" x14ac:dyDescent="0.25">
      <c r="A414" s="25"/>
      <c r="E414" s="63"/>
    </row>
    <row r="415" spans="1:5" s="23" customFormat="1" x14ac:dyDescent="0.25">
      <c r="A415" s="25"/>
      <c r="E415" s="63"/>
    </row>
    <row r="416" spans="1:5" s="23" customFormat="1" x14ac:dyDescent="0.25">
      <c r="A416" s="25"/>
      <c r="E416" s="63"/>
    </row>
    <row r="417" spans="1:5" s="23" customFormat="1" x14ac:dyDescent="0.25">
      <c r="A417" s="25"/>
      <c r="E417" s="63"/>
    </row>
    <row r="418" spans="1:5" s="23" customFormat="1" x14ac:dyDescent="0.25">
      <c r="A418" s="25"/>
      <c r="E418" s="63"/>
    </row>
    <row r="419" spans="1:5" s="23" customFormat="1" x14ac:dyDescent="0.25">
      <c r="A419" s="25"/>
      <c r="E419" s="63"/>
    </row>
    <row r="420" spans="1:5" s="23" customFormat="1" x14ac:dyDescent="0.25">
      <c r="A420" s="25"/>
      <c r="E420" s="63"/>
    </row>
    <row r="421" spans="1:5" s="23" customFormat="1" x14ac:dyDescent="0.25">
      <c r="A421" s="25"/>
      <c r="E421" s="63"/>
    </row>
    <row r="422" spans="1:5" s="23" customFormat="1" x14ac:dyDescent="0.25">
      <c r="A422" s="25"/>
      <c r="E422" s="63"/>
    </row>
    <row r="423" spans="1:5" s="23" customFormat="1" x14ac:dyDescent="0.25">
      <c r="A423" s="25"/>
      <c r="E423" s="63"/>
    </row>
    <row r="424" spans="1:5" s="23" customFormat="1" x14ac:dyDescent="0.25">
      <c r="A424" s="25"/>
      <c r="E424" s="63"/>
    </row>
    <row r="425" spans="1:5" s="23" customFormat="1" x14ac:dyDescent="0.25">
      <c r="A425" s="25"/>
      <c r="E425" s="63"/>
    </row>
    <row r="426" spans="1:5" s="23" customFormat="1" x14ac:dyDescent="0.25">
      <c r="A426" s="25"/>
      <c r="E426" s="63"/>
    </row>
    <row r="427" spans="1:5" s="23" customFormat="1" x14ac:dyDescent="0.25">
      <c r="A427" s="25"/>
      <c r="E427" s="63"/>
    </row>
    <row r="428" spans="1:5" s="23" customFormat="1" x14ac:dyDescent="0.25">
      <c r="A428" s="25"/>
      <c r="E428" s="63"/>
    </row>
    <row r="429" spans="1:5" s="23" customFormat="1" x14ac:dyDescent="0.25">
      <c r="A429" s="25"/>
      <c r="E429" s="63"/>
    </row>
    <row r="430" spans="1:5" s="23" customFormat="1" x14ac:dyDescent="0.25">
      <c r="A430" s="25"/>
      <c r="E430" s="63"/>
    </row>
    <row r="431" spans="1:5" s="23" customFormat="1" x14ac:dyDescent="0.25">
      <c r="A431" s="25"/>
      <c r="E431" s="63"/>
    </row>
    <row r="432" spans="1:5" s="23" customFormat="1" x14ac:dyDescent="0.25">
      <c r="A432" s="25"/>
      <c r="E432" s="63"/>
    </row>
    <row r="433" spans="1:5" s="23" customFormat="1" x14ac:dyDescent="0.25">
      <c r="A433" s="25"/>
      <c r="E433" s="63"/>
    </row>
    <row r="434" spans="1:5" s="23" customFormat="1" x14ac:dyDescent="0.25">
      <c r="A434" s="25"/>
      <c r="E434" s="63"/>
    </row>
    <row r="435" spans="1:5" s="23" customFormat="1" x14ac:dyDescent="0.25">
      <c r="A435" s="25"/>
      <c r="E435" s="63"/>
    </row>
    <row r="436" spans="1:5" s="23" customFormat="1" x14ac:dyDescent="0.25">
      <c r="A436" s="25"/>
      <c r="E436" s="63"/>
    </row>
    <row r="437" spans="1:5" s="23" customFormat="1" x14ac:dyDescent="0.25">
      <c r="A437" s="25"/>
      <c r="E437" s="63"/>
    </row>
    <row r="438" spans="1:5" s="23" customFormat="1" x14ac:dyDescent="0.25">
      <c r="A438" s="25"/>
      <c r="E438" s="63"/>
    </row>
    <row r="439" spans="1:5" s="23" customFormat="1" x14ac:dyDescent="0.25">
      <c r="A439" s="25"/>
      <c r="E439" s="63"/>
    </row>
    <row r="440" spans="1:5" s="23" customFormat="1" x14ac:dyDescent="0.25">
      <c r="A440" s="25"/>
      <c r="E440" s="63"/>
    </row>
    <row r="441" spans="1:5" s="23" customFormat="1" x14ac:dyDescent="0.25">
      <c r="A441" s="25"/>
      <c r="E441" s="63"/>
    </row>
    <row r="442" spans="1:5" s="23" customFormat="1" x14ac:dyDescent="0.25">
      <c r="A442" s="25"/>
      <c r="E442" s="63"/>
    </row>
    <row r="443" spans="1:5" s="23" customFormat="1" x14ac:dyDescent="0.25">
      <c r="A443" s="25"/>
      <c r="E443" s="63"/>
    </row>
    <row r="444" spans="1:5" s="23" customFormat="1" x14ac:dyDescent="0.25">
      <c r="A444" s="25"/>
      <c r="E444" s="63"/>
    </row>
    <row r="445" spans="1:5" s="23" customFormat="1" x14ac:dyDescent="0.25">
      <c r="A445" s="25"/>
      <c r="E445" s="63"/>
    </row>
    <row r="446" spans="1:5" s="23" customFormat="1" x14ac:dyDescent="0.25">
      <c r="A446" s="25"/>
      <c r="E446" s="63"/>
    </row>
    <row r="447" spans="1:5" s="23" customFormat="1" x14ac:dyDescent="0.25">
      <c r="A447" s="25"/>
      <c r="E447" s="63"/>
    </row>
    <row r="448" spans="1:5" s="23" customFormat="1" x14ac:dyDescent="0.25">
      <c r="A448" s="25"/>
      <c r="E448" s="63"/>
    </row>
    <row r="449" spans="1:5" s="23" customFormat="1" x14ac:dyDescent="0.25">
      <c r="A449" s="25"/>
      <c r="E449" s="63"/>
    </row>
    <row r="450" spans="1:5" s="23" customFormat="1" x14ac:dyDescent="0.25">
      <c r="A450" s="25"/>
      <c r="E450" s="63"/>
    </row>
    <row r="451" spans="1:5" s="23" customFormat="1" x14ac:dyDescent="0.25">
      <c r="A451" s="25"/>
      <c r="E451" s="63"/>
    </row>
    <row r="452" spans="1:5" s="23" customFormat="1" x14ac:dyDescent="0.25">
      <c r="A452" s="25"/>
      <c r="E452" s="63"/>
    </row>
    <row r="453" spans="1:5" s="23" customFormat="1" x14ac:dyDescent="0.25">
      <c r="A453" s="25"/>
      <c r="E453" s="63"/>
    </row>
    <row r="454" spans="1:5" s="23" customFormat="1" x14ac:dyDescent="0.25">
      <c r="A454" s="25"/>
      <c r="E454" s="63"/>
    </row>
    <row r="455" spans="1:5" s="23" customFormat="1" x14ac:dyDescent="0.25">
      <c r="A455" s="25"/>
      <c r="E455" s="63"/>
    </row>
    <row r="456" spans="1:5" s="23" customFormat="1" x14ac:dyDescent="0.25">
      <c r="A456" s="25"/>
      <c r="E456" s="63"/>
    </row>
    <row r="457" spans="1:5" s="23" customFormat="1" x14ac:dyDescent="0.25">
      <c r="A457" s="25"/>
      <c r="E457" s="63"/>
    </row>
    <row r="458" spans="1:5" s="23" customFormat="1" x14ac:dyDescent="0.25">
      <c r="A458" s="25"/>
      <c r="E458" s="63"/>
    </row>
    <row r="459" spans="1:5" s="23" customFormat="1" x14ac:dyDescent="0.25">
      <c r="A459" s="25"/>
      <c r="E459" s="63"/>
    </row>
    <row r="460" spans="1:5" s="23" customFormat="1" x14ac:dyDescent="0.25">
      <c r="A460" s="25"/>
      <c r="E460" s="63"/>
    </row>
    <row r="461" spans="1:5" s="23" customFormat="1" x14ac:dyDescent="0.25">
      <c r="A461" s="25"/>
      <c r="E461" s="63"/>
    </row>
    <row r="462" spans="1:5" s="23" customFormat="1" x14ac:dyDescent="0.25">
      <c r="A462" s="25"/>
      <c r="E462" s="63"/>
    </row>
    <row r="463" spans="1:5" s="23" customFormat="1" x14ac:dyDescent="0.25">
      <c r="A463" s="25"/>
      <c r="E463" s="63"/>
    </row>
    <row r="464" spans="1:5" s="23" customFormat="1" x14ac:dyDescent="0.25">
      <c r="A464" s="25"/>
      <c r="E464" s="63"/>
    </row>
    <row r="465" spans="1:5" s="23" customFormat="1" x14ac:dyDescent="0.25">
      <c r="A465" s="25"/>
      <c r="E465" s="63"/>
    </row>
    <row r="466" spans="1:5" s="23" customFormat="1" x14ac:dyDescent="0.25">
      <c r="A466" s="25"/>
      <c r="E466" s="63"/>
    </row>
    <row r="467" spans="1:5" s="23" customFormat="1" x14ac:dyDescent="0.25">
      <c r="A467" s="25"/>
      <c r="E467" s="63"/>
    </row>
    <row r="468" spans="1:5" s="23" customFormat="1" x14ac:dyDescent="0.25">
      <c r="A468" s="25"/>
      <c r="E468" s="63"/>
    </row>
    <row r="469" spans="1:5" s="23" customFormat="1" x14ac:dyDescent="0.25">
      <c r="A469" s="25"/>
      <c r="E469" s="63"/>
    </row>
    <row r="470" spans="1:5" s="23" customFormat="1" x14ac:dyDescent="0.25">
      <c r="A470" s="25"/>
      <c r="E470" s="63"/>
    </row>
    <row r="471" spans="1:5" s="23" customFormat="1" x14ac:dyDescent="0.25">
      <c r="A471" s="25"/>
      <c r="E471" s="63"/>
    </row>
    <row r="472" spans="1:5" s="23" customFormat="1" x14ac:dyDescent="0.25">
      <c r="A472" s="25"/>
      <c r="E472" s="63"/>
    </row>
    <row r="473" spans="1:5" s="23" customFormat="1" x14ac:dyDescent="0.25">
      <c r="A473" s="25"/>
      <c r="E473" s="63"/>
    </row>
    <row r="474" spans="1:5" s="23" customFormat="1" x14ac:dyDescent="0.25">
      <c r="A474" s="25"/>
      <c r="E474" s="63"/>
    </row>
    <row r="475" spans="1:5" s="23" customFormat="1" x14ac:dyDescent="0.25">
      <c r="A475" s="25"/>
      <c r="E475" s="63"/>
    </row>
    <row r="476" spans="1:5" s="23" customFormat="1" x14ac:dyDescent="0.25">
      <c r="A476" s="25"/>
      <c r="E476" s="63"/>
    </row>
    <row r="477" spans="1:5" s="23" customFormat="1" x14ac:dyDescent="0.25">
      <c r="A477" s="25"/>
      <c r="E477" s="63"/>
    </row>
    <row r="478" spans="1:5" s="23" customFormat="1" x14ac:dyDescent="0.25">
      <c r="A478" s="25"/>
      <c r="E478" s="63"/>
    </row>
    <row r="479" spans="1:5" s="23" customFormat="1" x14ac:dyDescent="0.25">
      <c r="A479" s="25"/>
      <c r="E479" s="63"/>
    </row>
    <row r="480" spans="1:5" s="23" customFormat="1" x14ac:dyDescent="0.25">
      <c r="A480" s="25"/>
      <c r="E480" s="63"/>
    </row>
    <row r="481" spans="1:5" s="23" customFormat="1" x14ac:dyDescent="0.25">
      <c r="A481" s="25"/>
      <c r="E481" s="63"/>
    </row>
    <row r="482" spans="1:5" s="23" customFormat="1" x14ac:dyDescent="0.25">
      <c r="A482" s="25"/>
      <c r="E482" s="63"/>
    </row>
    <row r="483" spans="1:5" s="23" customFormat="1" x14ac:dyDescent="0.25">
      <c r="A483" s="25"/>
      <c r="E483" s="63"/>
    </row>
    <row r="484" spans="1:5" s="23" customFormat="1" x14ac:dyDescent="0.25">
      <c r="A484" s="25"/>
      <c r="E484" s="63"/>
    </row>
    <row r="485" spans="1:5" s="23" customFormat="1" x14ac:dyDescent="0.25">
      <c r="A485" s="25"/>
      <c r="E485" s="63"/>
    </row>
    <row r="486" spans="1:5" s="23" customFormat="1" x14ac:dyDescent="0.25">
      <c r="A486" s="25"/>
      <c r="E486" s="63"/>
    </row>
    <row r="487" spans="1:5" s="23" customFormat="1" x14ac:dyDescent="0.25">
      <c r="A487" s="25"/>
      <c r="E487" s="63"/>
    </row>
    <row r="488" spans="1:5" s="23" customFormat="1" x14ac:dyDescent="0.25">
      <c r="A488" s="25"/>
      <c r="E488" s="63"/>
    </row>
    <row r="489" spans="1:5" s="23" customFormat="1" x14ac:dyDescent="0.25">
      <c r="A489" s="25"/>
      <c r="E489" s="63"/>
    </row>
    <row r="490" spans="1:5" s="23" customFormat="1" x14ac:dyDescent="0.25">
      <c r="A490" s="25"/>
      <c r="E490" s="63"/>
    </row>
    <row r="491" spans="1:5" s="23" customFormat="1" x14ac:dyDescent="0.25">
      <c r="A491" s="25"/>
      <c r="E491" s="63"/>
    </row>
    <row r="492" spans="1:5" s="23" customFormat="1" x14ac:dyDescent="0.25">
      <c r="A492" s="25"/>
      <c r="E492" s="63"/>
    </row>
    <row r="493" spans="1:5" s="23" customFormat="1" x14ac:dyDescent="0.25">
      <c r="A493" s="25"/>
      <c r="E493" s="63"/>
    </row>
    <row r="494" spans="1:5" s="23" customFormat="1" x14ac:dyDescent="0.25">
      <c r="A494" s="25"/>
      <c r="E494" s="63"/>
    </row>
    <row r="495" spans="1:5" s="23" customFormat="1" x14ac:dyDescent="0.25">
      <c r="A495" s="25"/>
      <c r="E495" s="63"/>
    </row>
    <row r="496" spans="1:5" s="23" customFormat="1" x14ac:dyDescent="0.25">
      <c r="A496" s="25"/>
      <c r="E496" s="63"/>
    </row>
    <row r="497" spans="1:5" s="23" customFormat="1" x14ac:dyDescent="0.25">
      <c r="A497" s="25"/>
      <c r="E497" s="63"/>
    </row>
    <row r="498" spans="1:5" s="23" customFormat="1" x14ac:dyDescent="0.25">
      <c r="A498" s="25"/>
      <c r="E498" s="63"/>
    </row>
    <row r="499" spans="1:5" s="23" customFormat="1" x14ac:dyDescent="0.25">
      <c r="A499" s="25"/>
      <c r="E499" s="63"/>
    </row>
    <row r="500" spans="1:5" s="23" customFormat="1" x14ac:dyDescent="0.25">
      <c r="A500" s="25"/>
      <c r="E500" s="63"/>
    </row>
    <row r="501" spans="1:5" s="23" customFormat="1" x14ac:dyDescent="0.25">
      <c r="A501" s="25"/>
      <c r="E501" s="63"/>
    </row>
    <row r="502" spans="1:5" s="23" customFormat="1" x14ac:dyDescent="0.25">
      <c r="A502" s="25"/>
      <c r="E502" s="63"/>
    </row>
    <row r="503" spans="1:5" s="23" customFormat="1" x14ac:dyDescent="0.25">
      <c r="A503" s="25"/>
      <c r="E503" s="63"/>
    </row>
    <row r="504" spans="1:5" s="23" customFormat="1" x14ac:dyDescent="0.25">
      <c r="A504" s="25"/>
      <c r="E504" s="63"/>
    </row>
    <row r="505" spans="1:5" s="23" customFormat="1" x14ac:dyDescent="0.25">
      <c r="A505" s="25"/>
      <c r="E505" s="63"/>
    </row>
    <row r="506" spans="1:5" s="23" customFormat="1" x14ac:dyDescent="0.25">
      <c r="A506" s="25"/>
      <c r="E506" s="63"/>
    </row>
    <row r="507" spans="1:5" s="23" customFormat="1" x14ac:dyDescent="0.25">
      <c r="A507" s="25"/>
      <c r="E507" s="63"/>
    </row>
    <row r="508" spans="1:5" s="23" customFormat="1" x14ac:dyDescent="0.25">
      <c r="A508" s="25"/>
      <c r="E508" s="63"/>
    </row>
    <row r="509" spans="1:5" s="23" customFormat="1" x14ac:dyDescent="0.25">
      <c r="A509" s="25"/>
      <c r="E509" s="63"/>
    </row>
    <row r="510" spans="1:5" s="23" customFormat="1" x14ac:dyDescent="0.25">
      <c r="A510" s="25"/>
      <c r="E510" s="63"/>
    </row>
    <row r="511" spans="1:5" s="23" customFormat="1" x14ac:dyDescent="0.25">
      <c r="A511" s="25"/>
      <c r="E511" s="63"/>
    </row>
    <row r="512" spans="1:5" s="23" customFormat="1" x14ac:dyDescent="0.25">
      <c r="A512" s="25"/>
      <c r="E512" s="63"/>
    </row>
    <row r="513" spans="1:5" s="23" customFormat="1" x14ac:dyDescent="0.25">
      <c r="A513" s="25"/>
      <c r="E513" s="63"/>
    </row>
    <row r="514" spans="1:5" s="23" customFormat="1" x14ac:dyDescent="0.25">
      <c r="A514" s="25"/>
      <c r="E514" s="63"/>
    </row>
    <row r="515" spans="1:5" s="23" customFormat="1" x14ac:dyDescent="0.25">
      <c r="A515" s="25"/>
      <c r="E515" s="63"/>
    </row>
    <row r="516" spans="1:5" s="23" customFormat="1" x14ac:dyDescent="0.25">
      <c r="A516" s="25"/>
      <c r="E516" s="63"/>
    </row>
    <row r="517" spans="1:5" s="23" customFormat="1" x14ac:dyDescent="0.25">
      <c r="A517" s="25"/>
      <c r="E517" s="63"/>
    </row>
    <row r="518" spans="1:5" s="23" customFormat="1" x14ac:dyDescent="0.25">
      <c r="A518" s="25"/>
      <c r="E518" s="63"/>
    </row>
    <row r="519" spans="1:5" s="23" customFormat="1" x14ac:dyDescent="0.25">
      <c r="A519" s="25"/>
      <c r="E519" s="63"/>
    </row>
    <row r="520" spans="1:5" s="23" customFormat="1" x14ac:dyDescent="0.25">
      <c r="A520" s="25"/>
      <c r="E520" s="63"/>
    </row>
    <row r="521" spans="1:5" s="23" customFormat="1" x14ac:dyDescent="0.25">
      <c r="A521" s="25"/>
      <c r="E521" s="63"/>
    </row>
    <row r="522" spans="1:5" s="23" customFormat="1" x14ac:dyDescent="0.25">
      <c r="A522" s="25"/>
      <c r="E522" s="63"/>
    </row>
    <row r="523" spans="1:5" s="23" customFormat="1" x14ac:dyDescent="0.25">
      <c r="A523" s="25"/>
      <c r="E523" s="63"/>
    </row>
    <row r="524" spans="1:5" s="23" customFormat="1" x14ac:dyDescent="0.25">
      <c r="A524" s="25"/>
      <c r="E524" s="63"/>
    </row>
    <row r="525" spans="1:5" s="23" customFormat="1" x14ac:dyDescent="0.25">
      <c r="A525" s="25"/>
      <c r="E525" s="63"/>
    </row>
    <row r="526" spans="1:5" s="23" customFormat="1" x14ac:dyDescent="0.25">
      <c r="A526" s="25"/>
      <c r="E526" s="63"/>
    </row>
    <row r="527" spans="1:5" s="23" customFormat="1" x14ac:dyDescent="0.25">
      <c r="A527" s="25"/>
      <c r="E527" s="63"/>
    </row>
    <row r="528" spans="1:5" s="23" customFormat="1" x14ac:dyDescent="0.25">
      <c r="A528" s="25"/>
      <c r="E528" s="63"/>
    </row>
    <row r="529" spans="1:5" s="23" customFormat="1" x14ac:dyDescent="0.25">
      <c r="A529" s="25"/>
      <c r="E529" s="63"/>
    </row>
    <row r="530" spans="1:5" s="23" customFormat="1" x14ac:dyDescent="0.25">
      <c r="A530" s="25"/>
      <c r="E530" s="63"/>
    </row>
    <row r="531" spans="1:5" s="23" customFormat="1" x14ac:dyDescent="0.25">
      <c r="A531" s="25"/>
      <c r="E531" s="63"/>
    </row>
    <row r="532" spans="1:5" s="23" customFormat="1" x14ac:dyDescent="0.25">
      <c r="A532" s="25"/>
      <c r="E532" s="63"/>
    </row>
    <row r="533" spans="1:5" s="23" customFormat="1" x14ac:dyDescent="0.25">
      <c r="A533" s="25"/>
      <c r="E533" s="63"/>
    </row>
    <row r="534" spans="1:5" s="23" customFormat="1" x14ac:dyDescent="0.25">
      <c r="A534" s="25"/>
      <c r="E534" s="63"/>
    </row>
    <row r="535" spans="1:5" s="23" customFormat="1" x14ac:dyDescent="0.25">
      <c r="A535" s="25"/>
      <c r="E535" s="63"/>
    </row>
    <row r="536" spans="1:5" s="23" customFormat="1" x14ac:dyDescent="0.25">
      <c r="A536" s="25"/>
      <c r="E536" s="63"/>
    </row>
    <row r="537" spans="1:5" s="23" customFormat="1" x14ac:dyDescent="0.25">
      <c r="A537" s="25"/>
      <c r="E537" s="63"/>
    </row>
    <row r="538" spans="1:5" s="23" customFormat="1" x14ac:dyDescent="0.25">
      <c r="A538" s="25"/>
      <c r="E538" s="63"/>
    </row>
    <row r="539" spans="1:5" s="23" customFormat="1" x14ac:dyDescent="0.25">
      <c r="A539" s="25"/>
      <c r="E539" s="63"/>
    </row>
    <row r="540" spans="1:5" s="23" customFormat="1" x14ac:dyDescent="0.25">
      <c r="A540" s="25"/>
      <c r="E540" s="63"/>
    </row>
    <row r="541" spans="1:5" s="23" customFormat="1" x14ac:dyDescent="0.25">
      <c r="A541" s="25"/>
      <c r="E541" s="63"/>
    </row>
    <row r="542" spans="1:5" s="23" customFormat="1" x14ac:dyDescent="0.25">
      <c r="A542" s="25"/>
      <c r="E542" s="63"/>
    </row>
    <row r="543" spans="1:5" s="23" customFormat="1" x14ac:dyDescent="0.25">
      <c r="A543" s="25"/>
      <c r="E543" s="63"/>
    </row>
    <row r="544" spans="1:5" s="23" customFormat="1" x14ac:dyDescent="0.25">
      <c r="A544" s="25"/>
      <c r="E544" s="63"/>
    </row>
    <row r="545" spans="1:5" s="23" customFormat="1" x14ac:dyDescent="0.25">
      <c r="A545" s="25"/>
      <c r="E545" s="63"/>
    </row>
    <row r="546" spans="1:5" s="23" customFormat="1" x14ac:dyDescent="0.25">
      <c r="A546" s="25"/>
      <c r="E546" s="63"/>
    </row>
    <row r="547" spans="1:5" s="23" customFormat="1" x14ac:dyDescent="0.25">
      <c r="A547" s="25"/>
      <c r="E547" s="63"/>
    </row>
    <row r="548" spans="1:5" s="23" customFormat="1" x14ac:dyDescent="0.25">
      <c r="A548" s="25"/>
      <c r="E548" s="63"/>
    </row>
    <row r="549" spans="1:5" s="23" customFormat="1" x14ac:dyDescent="0.25">
      <c r="A549" s="25"/>
      <c r="E549" s="63"/>
    </row>
    <row r="550" spans="1:5" s="23" customFormat="1" x14ac:dyDescent="0.25">
      <c r="A550" s="25"/>
      <c r="E550" s="63"/>
    </row>
    <row r="551" spans="1:5" s="23" customFormat="1" x14ac:dyDescent="0.25">
      <c r="A551" s="25"/>
      <c r="E551" s="63"/>
    </row>
    <row r="552" spans="1:5" s="23" customFormat="1" x14ac:dyDescent="0.25">
      <c r="A552" s="25"/>
      <c r="E552" s="63"/>
    </row>
    <row r="553" spans="1:5" s="23" customFormat="1" x14ac:dyDescent="0.25">
      <c r="A553" s="25"/>
      <c r="E553" s="63"/>
    </row>
    <row r="554" spans="1:5" s="23" customFormat="1" x14ac:dyDescent="0.25">
      <c r="A554" s="25"/>
      <c r="E554" s="63"/>
    </row>
    <row r="555" spans="1:5" s="23" customFormat="1" x14ac:dyDescent="0.25">
      <c r="A555" s="25"/>
      <c r="E555" s="63"/>
    </row>
    <row r="556" spans="1:5" s="23" customFormat="1" x14ac:dyDescent="0.25">
      <c r="A556" s="25"/>
      <c r="E556" s="63"/>
    </row>
    <row r="557" spans="1:5" s="23" customFormat="1" x14ac:dyDescent="0.25">
      <c r="A557" s="25"/>
      <c r="E557" s="63"/>
    </row>
    <row r="558" spans="1:5" s="23" customFormat="1" x14ac:dyDescent="0.25">
      <c r="A558" s="25"/>
      <c r="E558" s="63"/>
    </row>
    <row r="559" spans="1:5" s="23" customFormat="1" x14ac:dyDescent="0.25">
      <c r="A559" s="25"/>
      <c r="E559" s="63"/>
    </row>
    <row r="560" spans="1:5" s="23" customFormat="1" x14ac:dyDescent="0.25">
      <c r="A560" s="25"/>
      <c r="E560" s="63"/>
    </row>
    <row r="561" spans="1:5" s="23" customFormat="1" x14ac:dyDescent="0.25">
      <c r="A561" s="25"/>
      <c r="E561" s="63"/>
    </row>
    <row r="562" spans="1:5" s="23" customFormat="1" x14ac:dyDescent="0.25">
      <c r="A562" s="25"/>
      <c r="E562" s="63"/>
    </row>
    <row r="563" spans="1:5" s="23" customFormat="1" x14ac:dyDescent="0.25">
      <c r="A563" s="25"/>
      <c r="E563" s="63"/>
    </row>
    <row r="564" spans="1:5" s="23" customFormat="1" x14ac:dyDescent="0.25">
      <c r="A564" s="25"/>
      <c r="E564" s="63"/>
    </row>
    <row r="565" spans="1:5" s="23" customFormat="1" x14ac:dyDescent="0.25">
      <c r="A565" s="25"/>
      <c r="E565" s="63"/>
    </row>
    <row r="566" spans="1:5" s="23" customFormat="1" x14ac:dyDescent="0.25">
      <c r="A566" s="25"/>
      <c r="E566" s="63"/>
    </row>
    <row r="567" spans="1:5" s="23" customFormat="1" x14ac:dyDescent="0.25">
      <c r="A567" s="25"/>
      <c r="E567" s="63"/>
    </row>
    <row r="568" spans="1:5" s="23" customFormat="1" x14ac:dyDescent="0.25">
      <c r="A568" s="25"/>
      <c r="E568" s="63"/>
    </row>
    <row r="569" spans="1:5" s="23" customFormat="1" x14ac:dyDescent="0.25">
      <c r="A569" s="25"/>
      <c r="E569" s="63"/>
    </row>
    <row r="570" spans="1:5" s="23" customFormat="1" x14ac:dyDescent="0.25">
      <c r="A570" s="25"/>
      <c r="E570" s="63"/>
    </row>
    <row r="571" spans="1:5" s="23" customFormat="1" x14ac:dyDescent="0.25">
      <c r="A571" s="25"/>
      <c r="E571" s="63"/>
    </row>
    <row r="572" spans="1:5" s="23" customFormat="1" x14ac:dyDescent="0.25">
      <c r="A572" s="25"/>
      <c r="E572" s="63"/>
    </row>
    <row r="573" spans="1:5" s="23" customFormat="1" x14ac:dyDescent="0.25">
      <c r="A573" s="25"/>
      <c r="E573" s="63"/>
    </row>
    <row r="574" spans="1:5" s="23" customFormat="1" x14ac:dyDescent="0.25">
      <c r="A574" s="25"/>
      <c r="E574" s="63"/>
    </row>
    <row r="575" spans="1:5" s="23" customFormat="1" x14ac:dyDescent="0.25">
      <c r="A575" s="25"/>
      <c r="E575" s="63"/>
    </row>
    <row r="576" spans="1:5" s="23" customFormat="1" x14ac:dyDescent="0.25">
      <c r="A576" s="25"/>
      <c r="E576" s="63"/>
    </row>
    <row r="577" spans="1:5" s="23" customFormat="1" x14ac:dyDescent="0.25">
      <c r="A577" s="25"/>
      <c r="E577" s="63"/>
    </row>
    <row r="578" spans="1:5" s="23" customFormat="1" x14ac:dyDescent="0.25">
      <c r="A578" s="25"/>
      <c r="E578" s="63"/>
    </row>
    <row r="579" spans="1:5" s="23" customFormat="1" x14ac:dyDescent="0.25">
      <c r="A579" s="25"/>
      <c r="E579" s="63"/>
    </row>
    <row r="580" spans="1:5" s="23" customFormat="1" x14ac:dyDescent="0.25">
      <c r="A580" s="25"/>
      <c r="E580" s="63"/>
    </row>
    <row r="581" spans="1:5" s="23" customFormat="1" x14ac:dyDescent="0.25">
      <c r="A581" s="25"/>
      <c r="E581" s="63"/>
    </row>
    <row r="582" spans="1:5" s="23" customFormat="1" x14ac:dyDescent="0.25">
      <c r="A582" s="25"/>
      <c r="E582" s="63"/>
    </row>
    <row r="583" spans="1:5" s="23" customFormat="1" x14ac:dyDescent="0.25">
      <c r="A583" s="25"/>
      <c r="E583" s="63"/>
    </row>
    <row r="584" spans="1:5" s="23" customFormat="1" x14ac:dyDescent="0.25">
      <c r="A584" s="25"/>
      <c r="E584" s="63"/>
    </row>
    <row r="585" spans="1:5" s="23" customFormat="1" x14ac:dyDescent="0.25">
      <c r="A585" s="25"/>
      <c r="E585" s="63"/>
    </row>
    <row r="586" spans="1:5" s="23" customFormat="1" x14ac:dyDescent="0.25">
      <c r="A586" s="25"/>
      <c r="E586" s="63"/>
    </row>
    <row r="587" spans="1:5" s="23" customFormat="1" x14ac:dyDescent="0.25">
      <c r="A587" s="25"/>
      <c r="E587" s="63"/>
    </row>
    <row r="588" spans="1:5" s="23" customFormat="1" x14ac:dyDescent="0.25">
      <c r="A588" s="25"/>
      <c r="E588" s="63"/>
    </row>
    <row r="589" spans="1:5" s="23" customFormat="1" x14ac:dyDescent="0.25">
      <c r="A589" s="25"/>
      <c r="E589" s="63"/>
    </row>
    <row r="590" spans="1:5" s="23" customFormat="1" x14ac:dyDescent="0.25">
      <c r="A590" s="25"/>
      <c r="E590" s="63"/>
    </row>
    <row r="591" spans="1:5" s="23" customFormat="1" x14ac:dyDescent="0.25">
      <c r="A591" s="25"/>
      <c r="E591" s="63"/>
    </row>
    <row r="592" spans="1:5" s="23" customFormat="1" x14ac:dyDescent="0.25">
      <c r="A592" s="25"/>
      <c r="E592" s="63"/>
    </row>
    <row r="593" spans="1:5" s="23" customFormat="1" x14ac:dyDescent="0.25">
      <c r="A593" s="25"/>
      <c r="E593" s="63"/>
    </row>
    <row r="594" spans="1:5" s="23" customFormat="1" x14ac:dyDescent="0.25">
      <c r="A594" s="25"/>
      <c r="E594" s="63"/>
    </row>
    <row r="595" spans="1:5" s="23" customFormat="1" x14ac:dyDescent="0.25">
      <c r="A595" s="25"/>
      <c r="E595" s="63"/>
    </row>
    <row r="596" spans="1:5" s="23" customFormat="1" x14ac:dyDescent="0.25">
      <c r="A596" s="25"/>
      <c r="E596" s="63"/>
    </row>
    <row r="597" spans="1:5" s="23" customFormat="1" x14ac:dyDescent="0.25">
      <c r="A597" s="25"/>
      <c r="E597" s="63"/>
    </row>
    <row r="598" spans="1:5" s="23" customFormat="1" x14ac:dyDescent="0.25">
      <c r="A598" s="25"/>
      <c r="E598" s="63"/>
    </row>
    <row r="599" spans="1:5" s="23" customFormat="1" x14ac:dyDescent="0.25">
      <c r="A599" s="25"/>
      <c r="E599" s="63"/>
    </row>
    <row r="600" spans="1:5" s="23" customFormat="1" x14ac:dyDescent="0.25">
      <c r="A600" s="25"/>
      <c r="E600" s="63"/>
    </row>
    <row r="601" spans="1:5" s="23" customFormat="1" x14ac:dyDescent="0.25">
      <c r="A601" s="25"/>
      <c r="E601" s="63"/>
    </row>
    <row r="602" spans="1:5" s="23" customFormat="1" x14ac:dyDescent="0.25">
      <c r="A602" s="25"/>
      <c r="E602" s="63"/>
    </row>
    <row r="603" spans="1:5" s="23" customFormat="1" x14ac:dyDescent="0.25">
      <c r="A603" s="25"/>
      <c r="E603" s="63"/>
    </row>
    <row r="604" spans="1:5" s="23" customFormat="1" x14ac:dyDescent="0.25">
      <c r="A604" s="25"/>
      <c r="E604" s="63"/>
    </row>
    <row r="605" spans="1:5" s="23" customFormat="1" x14ac:dyDescent="0.25">
      <c r="A605" s="25"/>
      <c r="E605" s="63"/>
    </row>
    <row r="606" spans="1:5" s="23" customFormat="1" x14ac:dyDescent="0.25">
      <c r="A606" s="25"/>
      <c r="E606" s="63"/>
    </row>
    <row r="607" spans="1:5" s="23" customFormat="1" x14ac:dyDescent="0.25">
      <c r="A607" s="25"/>
      <c r="E607" s="63"/>
    </row>
    <row r="608" spans="1:5" s="23" customFormat="1" x14ac:dyDescent="0.25">
      <c r="A608" s="25"/>
      <c r="E608" s="63"/>
    </row>
    <row r="609" spans="1:5" s="23" customFormat="1" x14ac:dyDescent="0.25">
      <c r="A609" s="25"/>
      <c r="E609" s="63"/>
    </row>
    <row r="610" spans="1:5" s="23" customFormat="1" x14ac:dyDescent="0.25">
      <c r="A610" s="25"/>
      <c r="E610" s="63"/>
    </row>
    <row r="611" spans="1:5" s="23" customFormat="1" x14ac:dyDescent="0.25">
      <c r="A611" s="25"/>
      <c r="E611" s="63"/>
    </row>
    <row r="612" spans="1:5" s="23" customFormat="1" x14ac:dyDescent="0.25">
      <c r="A612" s="25"/>
      <c r="E612" s="63"/>
    </row>
    <row r="613" spans="1:5" s="23" customFormat="1" x14ac:dyDescent="0.25">
      <c r="A613" s="25"/>
      <c r="E613" s="63"/>
    </row>
    <row r="614" spans="1:5" s="23" customFormat="1" x14ac:dyDescent="0.25">
      <c r="A614" s="25"/>
      <c r="E614" s="63"/>
    </row>
    <row r="615" spans="1:5" s="23" customFormat="1" x14ac:dyDescent="0.25">
      <c r="A615" s="25"/>
      <c r="E615" s="63"/>
    </row>
    <row r="616" spans="1:5" s="23" customFormat="1" x14ac:dyDescent="0.25">
      <c r="A616" s="25"/>
      <c r="E616" s="63"/>
    </row>
    <row r="617" spans="1:5" s="23" customFormat="1" x14ac:dyDescent="0.25">
      <c r="A617" s="25"/>
      <c r="E617" s="63"/>
    </row>
    <row r="618" spans="1:5" s="23" customFormat="1" x14ac:dyDescent="0.25">
      <c r="A618" s="25"/>
      <c r="E618" s="63"/>
    </row>
    <row r="619" spans="1:5" s="23" customFormat="1" x14ac:dyDescent="0.25">
      <c r="A619" s="25"/>
      <c r="E619" s="63"/>
    </row>
    <row r="620" spans="1:5" s="23" customFormat="1" x14ac:dyDescent="0.25">
      <c r="A620" s="25"/>
      <c r="E620" s="63"/>
    </row>
    <row r="621" spans="1:5" s="23" customFormat="1" x14ac:dyDescent="0.25">
      <c r="A621" s="25"/>
      <c r="E621" s="63"/>
    </row>
    <row r="622" spans="1:5" s="23" customFormat="1" x14ac:dyDescent="0.25">
      <c r="A622" s="25"/>
      <c r="E622" s="63"/>
    </row>
    <row r="623" spans="1:5" s="23" customFormat="1" x14ac:dyDescent="0.25">
      <c r="A623" s="25"/>
      <c r="E623" s="63"/>
    </row>
    <row r="624" spans="1:5" s="23" customFormat="1" x14ac:dyDescent="0.25">
      <c r="A624" s="25"/>
      <c r="E624" s="63"/>
    </row>
    <row r="625" spans="1:5" s="23" customFormat="1" x14ac:dyDescent="0.25">
      <c r="A625" s="25"/>
      <c r="E625" s="63"/>
    </row>
    <row r="626" spans="1:5" s="23" customFormat="1" x14ac:dyDescent="0.25">
      <c r="A626" s="25"/>
      <c r="E626" s="63"/>
    </row>
    <row r="627" spans="1:5" s="23" customFormat="1" x14ac:dyDescent="0.25">
      <c r="A627" s="25"/>
      <c r="E627" s="63"/>
    </row>
    <row r="628" spans="1:5" s="23" customFormat="1" x14ac:dyDescent="0.25">
      <c r="A628" s="25"/>
      <c r="E628" s="63"/>
    </row>
    <row r="629" spans="1:5" s="23" customFormat="1" x14ac:dyDescent="0.25">
      <c r="A629" s="25"/>
      <c r="E629" s="63"/>
    </row>
    <row r="630" spans="1:5" s="23" customFormat="1" x14ac:dyDescent="0.25">
      <c r="A630" s="25"/>
      <c r="E630" s="63"/>
    </row>
    <row r="631" spans="1:5" s="23" customFormat="1" x14ac:dyDescent="0.25">
      <c r="A631" s="25"/>
      <c r="E631" s="63"/>
    </row>
    <row r="632" spans="1:5" s="23" customFormat="1" x14ac:dyDescent="0.25">
      <c r="A632" s="25"/>
      <c r="E632" s="63"/>
    </row>
    <row r="633" spans="1:5" s="23" customFormat="1" x14ac:dyDescent="0.25">
      <c r="A633" s="25"/>
      <c r="E633" s="63"/>
    </row>
    <row r="634" spans="1:5" s="23" customFormat="1" x14ac:dyDescent="0.25">
      <c r="A634" s="25"/>
      <c r="E634" s="63"/>
    </row>
    <row r="635" spans="1:5" s="23" customFormat="1" x14ac:dyDescent="0.25">
      <c r="A635" s="25"/>
      <c r="E635" s="63"/>
    </row>
    <row r="636" spans="1:5" s="23" customFormat="1" x14ac:dyDescent="0.25">
      <c r="A636" s="25"/>
      <c r="E636" s="63"/>
    </row>
    <row r="637" spans="1:5" s="23" customFormat="1" x14ac:dyDescent="0.25">
      <c r="A637" s="25"/>
      <c r="E637" s="63"/>
    </row>
    <row r="638" spans="1:5" s="23" customFormat="1" x14ac:dyDescent="0.25">
      <c r="A638" s="25"/>
      <c r="E638" s="63"/>
    </row>
    <row r="639" spans="1:5" s="23" customFormat="1" x14ac:dyDescent="0.25">
      <c r="A639" s="25"/>
      <c r="E639" s="63"/>
    </row>
    <row r="640" spans="1:5" s="23" customFormat="1" x14ac:dyDescent="0.25">
      <c r="A640" s="25"/>
      <c r="E640" s="63"/>
    </row>
    <row r="641" spans="1:5" s="23" customFormat="1" x14ac:dyDescent="0.25">
      <c r="A641" s="25"/>
      <c r="E641" s="63"/>
    </row>
    <row r="642" spans="1:5" s="23" customFormat="1" x14ac:dyDescent="0.25">
      <c r="A642" s="25"/>
      <c r="E642" s="63"/>
    </row>
    <row r="643" spans="1:5" s="23" customFormat="1" x14ac:dyDescent="0.25">
      <c r="A643" s="25"/>
      <c r="E643" s="63"/>
    </row>
    <row r="644" spans="1:5" s="23" customFormat="1" x14ac:dyDescent="0.25">
      <c r="A644" s="25"/>
      <c r="E644" s="63"/>
    </row>
    <row r="645" spans="1:5" s="23" customFormat="1" x14ac:dyDescent="0.25">
      <c r="A645" s="25"/>
      <c r="E645" s="63"/>
    </row>
    <row r="646" spans="1:5" s="23" customFormat="1" x14ac:dyDescent="0.25">
      <c r="A646" s="25"/>
      <c r="E646" s="63"/>
    </row>
    <row r="647" spans="1:5" s="23" customFormat="1" x14ac:dyDescent="0.25">
      <c r="A647" s="25"/>
      <c r="E647" s="63"/>
    </row>
    <row r="648" spans="1:5" s="23" customFormat="1" x14ac:dyDescent="0.25">
      <c r="A648" s="25"/>
      <c r="E648" s="63"/>
    </row>
    <row r="649" spans="1:5" s="23" customFormat="1" x14ac:dyDescent="0.25">
      <c r="A649" s="25"/>
      <c r="E649" s="63"/>
    </row>
    <row r="650" spans="1:5" s="23" customFormat="1" x14ac:dyDescent="0.25">
      <c r="A650" s="25"/>
      <c r="E650" s="63"/>
    </row>
    <row r="651" spans="1:5" s="23" customFormat="1" x14ac:dyDescent="0.25">
      <c r="A651" s="25"/>
      <c r="E651" s="63"/>
    </row>
    <row r="652" spans="1:5" s="23" customFormat="1" x14ac:dyDescent="0.25">
      <c r="A652" s="25"/>
      <c r="E652" s="63"/>
    </row>
    <row r="653" spans="1:5" s="23" customFormat="1" x14ac:dyDescent="0.25">
      <c r="A653" s="25"/>
      <c r="E653" s="63"/>
    </row>
    <row r="654" spans="1:5" s="23" customFormat="1" x14ac:dyDescent="0.25">
      <c r="A654" s="25"/>
      <c r="E654" s="63"/>
    </row>
    <row r="655" spans="1:5" s="23" customFormat="1" x14ac:dyDescent="0.25">
      <c r="A655" s="25"/>
      <c r="E655" s="63"/>
    </row>
    <row r="656" spans="1:5" s="23" customFormat="1" x14ac:dyDescent="0.25">
      <c r="A656" s="25"/>
      <c r="E656" s="63"/>
    </row>
    <row r="657" spans="1:5" s="23" customFormat="1" x14ac:dyDescent="0.25">
      <c r="A657" s="25"/>
      <c r="E657" s="63"/>
    </row>
    <row r="658" spans="1:5" s="23" customFormat="1" x14ac:dyDescent="0.25">
      <c r="A658" s="25"/>
      <c r="E658" s="63"/>
    </row>
    <row r="659" spans="1:5" s="23" customFormat="1" x14ac:dyDescent="0.25">
      <c r="A659" s="25"/>
      <c r="E659" s="63"/>
    </row>
    <row r="660" spans="1:5" s="23" customFormat="1" x14ac:dyDescent="0.25">
      <c r="A660" s="25"/>
      <c r="E660" s="63"/>
    </row>
    <row r="661" spans="1:5" s="23" customFormat="1" x14ac:dyDescent="0.25">
      <c r="A661" s="25"/>
      <c r="E661" s="63"/>
    </row>
    <row r="662" spans="1:5" s="23" customFormat="1" x14ac:dyDescent="0.25">
      <c r="A662" s="25"/>
      <c r="E662" s="63"/>
    </row>
    <row r="663" spans="1:5" s="23" customFormat="1" x14ac:dyDescent="0.25">
      <c r="A663" s="25"/>
      <c r="E663" s="63"/>
    </row>
    <row r="664" spans="1:5" s="23" customFormat="1" x14ac:dyDescent="0.25">
      <c r="A664" s="25"/>
      <c r="E664" s="63"/>
    </row>
    <row r="665" spans="1:5" s="23" customFormat="1" x14ac:dyDescent="0.25">
      <c r="A665" s="25"/>
      <c r="E665" s="63"/>
    </row>
    <row r="666" spans="1:5" s="23" customFormat="1" x14ac:dyDescent="0.25">
      <c r="A666" s="25"/>
      <c r="E666" s="63"/>
    </row>
    <row r="667" spans="1:5" s="23" customFormat="1" x14ac:dyDescent="0.25">
      <c r="A667" s="25"/>
      <c r="E667" s="63"/>
    </row>
    <row r="668" spans="1:5" s="23" customFormat="1" x14ac:dyDescent="0.25">
      <c r="A668" s="25"/>
      <c r="E668" s="63"/>
    </row>
    <row r="669" spans="1:5" s="23" customFormat="1" x14ac:dyDescent="0.25">
      <c r="A669" s="25"/>
      <c r="E669" s="63"/>
    </row>
    <row r="670" spans="1:5" s="23" customFormat="1" x14ac:dyDescent="0.25">
      <c r="A670" s="25"/>
      <c r="E670" s="63"/>
    </row>
    <row r="671" spans="1:5" s="23" customFormat="1" x14ac:dyDescent="0.25">
      <c r="A671" s="25"/>
      <c r="E671" s="63"/>
    </row>
    <row r="672" spans="1:5" s="23" customFormat="1" x14ac:dyDescent="0.25">
      <c r="A672" s="25"/>
      <c r="E672" s="63"/>
    </row>
    <row r="673" spans="1:27" s="23" customFormat="1" x14ac:dyDescent="0.25">
      <c r="A673" s="25"/>
      <c r="E673" s="63"/>
    </row>
    <row r="674" spans="1:27" s="23" customFormat="1" x14ac:dyDescent="0.25">
      <c r="A674" s="25"/>
      <c r="E674" s="63"/>
    </row>
    <row r="675" spans="1:27" s="23" customFormat="1" x14ac:dyDescent="0.25">
      <c r="A675" s="25"/>
      <c r="E675" s="63"/>
    </row>
    <row r="676" spans="1:27" s="23" customFormat="1" x14ac:dyDescent="0.25">
      <c r="A676" s="25"/>
      <c r="E676" s="63"/>
    </row>
    <row r="677" spans="1:27" s="23" customFormat="1" x14ac:dyDescent="0.25">
      <c r="A677" s="25"/>
      <c r="E677" s="63"/>
    </row>
    <row r="678" spans="1:27" s="23" customFormat="1" x14ac:dyDescent="0.25">
      <c r="A678" s="25"/>
      <c r="E678" s="63"/>
      <c r="K678" s="64"/>
      <c r="L678" s="65"/>
      <c r="AA678" s="65"/>
    </row>
    <row r="679" spans="1:27" s="23" customFormat="1" x14ac:dyDescent="0.25">
      <c r="A679" s="25"/>
      <c r="E679" s="63"/>
    </row>
    <row r="680" spans="1:27" s="23" customFormat="1" x14ac:dyDescent="0.25">
      <c r="A680" s="25"/>
      <c r="E680" s="63"/>
      <c r="H680" s="66"/>
    </row>
    <row r="681" spans="1:27" s="23" customFormat="1" x14ac:dyDescent="0.25">
      <c r="A681" s="25"/>
      <c r="E681" s="63"/>
      <c r="H681" s="66"/>
    </row>
    <row r="682" spans="1:27" s="23" customFormat="1" x14ac:dyDescent="0.25">
      <c r="A682" s="25"/>
      <c r="E682" s="63"/>
      <c r="H682" s="66"/>
    </row>
    <row r="683" spans="1:27" s="23" customFormat="1" x14ac:dyDescent="0.25">
      <c r="A683" s="25"/>
      <c r="E683" s="63"/>
      <c r="H683" s="66"/>
    </row>
    <row r="684" spans="1:27" s="23" customFormat="1" x14ac:dyDescent="0.25">
      <c r="A684" s="25"/>
      <c r="E684" s="63"/>
      <c r="H684" s="66"/>
    </row>
    <row r="685" spans="1:27" s="23" customFormat="1" x14ac:dyDescent="0.25">
      <c r="A685" s="25"/>
      <c r="E685" s="63"/>
      <c r="H685" s="66"/>
    </row>
    <row r="686" spans="1:27" s="23" customFormat="1" x14ac:dyDescent="0.25">
      <c r="A686" s="25"/>
      <c r="E686" s="63"/>
      <c r="H686" s="66"/>
    </row>
    <row r="687" spans="1:27" s="23" customFormat="1" x14ac:dyDescent="0.25">
      <c r="A687" s="25"/>
      <c r="E687" s="63"/>
      <c r="H687" s="66"/>
    </row>
    <row r="688" spans="1:27" s="23" customFormat="1" x14ac:dyDescent="0.25">
      <c r="A688" s="25"/>
      <c r="E688" s="63"/>
      <c r="H688" s="66"/>
    </row>
    <row r="689" spans="1:9" s="23" customFormat="1" x14ac:dyDescent="0.25">
      <c r="A689" s="25"/>
      <c r="E689" s="63"/>
      <c r="H689" s="66"/>
    </row>
    <row r="690" spans="1:9" s="23" customFormat="1" x14ac:dyDescent="0.25">
      <c r="A690" s="25"/>
      <c r="E690" s="63"/>
      <c r="H690" s="66"/>
    </row>
    <row r="691" spans="1:9" s="23" customFormat="1" x14ac:dyDescent="0.25">
      <c r="A691" s="25"/>
      <c r="E691" s="63"/>
      <c r="H691" s="66"/>
    </row>
    <row r="692" spans="1:9" s="23" customFormat="1" x14ac:dyDescent="0.25">
      <c r="A692" s="25"/>
      <c r="E692" s="63"/>
      <c r="H692" s="66"/>
    </row>
    <row r="693" spans="1:9" s="23" customFormat="1" x14ac:dyDescent="0.25">
      <c r="A693" s="25"/>
      <c r="E693" s="63"/>
      <c r="H693" s="66"/>
    </row>
    <row r="694" spans="1:9" s="23" customFormat="1" x14ac:dyDescent="0.25">
      <c r="A694" s="25"/>
      <c r="E694" s="63"/>
      <c r="F694" s="67"/>
      <c r="G694" s="68"/>
      <c r="H694" s="67"/>
      <c r="I694" s="66"/>
    </row>
    <row r="695" spans="1:9" s="23" customFormat="1" x14ac:dyDescent="0.25">
      <c r="A695" s="25"/>
      <c r="E695" s="63"/>
      <c r="F695" s="67"/>
      <c r="G695" s="68"/>
      <c r="H695" s="67"/>
      <c r="I695" s="66"/>
    </row>
    <row r="696" spans="1:9" s="23" customFormat="1" x14ac:dyDescent="0.25">
      <c r="A696" s="25"/>
      <c r="E696" s="63"/>
      <c r="F696" s="67"/>
      <c r="G696" s="68"/>
      <c r="H696" s="67"/>
      <c r="I696" s="66"/>
    </row>
    <row r="697" spans="1:9" s="23" customFormat="1" x14ac:dyDescent="0.25">
      <c r="A697" s="25"/>
      <c r="E697" s="63"/>
      <c r="F697" s="67"/>
      <c r="G697" s="68"/>
      <c r="H697" s="67"/>
      <c r="I697" s="66"/>
    </row>
    <row r="698" spans="1:9" s="23" customFormat="1" x14ac:dyDescent="0.25">
      <c r="A698" s="25"/>
      <c r="E698" s="63"/>
      <c r="F698" s="67"/>
      <c r="G698" s="68"/>
      <c r="H698" s="67"/>
      <c r="I698" s="66"/>
    </row>
    <row r="699" spans="1:9" s="23" customFormat="1" x14ac:dyDescent="0.25">
      <c r="A699" s="25"/>
      <c r="E699" s="63"/>
      <c r="F699" s="67"/>
      <c r="G699" s="68"/>
      <c r="H699" s="67"/>
      <c r="I699" s="66"/>
    </row>
    <row r="700" spans="1:9" s="23" customFormat="1" x14ac:dyDescent="0.25">
      <c r="A700" s="25"/>
      <c r="E700" s="63"/>
      <c r="F700" s="67"/>
      <c r="G700" s="68"/>
      <c r="H700" s="67"/>
      <c r="I700" s="66"/>
    </row>
    <row r="701" spans="1:9" s="23" customFormat="1" x14ac:dyDescent="0.25">
      <c r="A701" s="25"/>
      <c r="E701" s="63"/>
      <c r="F701" s="67"/>
      <c r="G701" s="68"/>
      <c r="H701" s="67"/>
      <c r="I701" s="66"/>
    </row>
    <row r="702" spans="1:9" s="23" customFormat="1" x14ac:dyDescent="0.25">
      <c r="A702" s="25"/>
      <c r="E702" s="63"/>
      <c r="F702" s="67"/>
      <c r="G702" s="68"/>
      <c r="H702" s="67"/>
      <c r="I702" s="66"/>
    </row>
    <row r="703" spans="1:9" s="23" customFormat="1" x14ac:dyDescent="0.25">
      <c r="A703" s="25"/>
      <c r="E703" s="63"/>
      <c r="F703" s="67"/>
      <c r="G703" s="68"/>
      <c r="H703" s="67"/>
      <c r="I703" s="66"/>
    </row>
    <row r="704" spans="1:9" s="23" customFormat="1" x14ac:dyDescent="0.25">
      <c r="A704" s="25"/>
      <c r="E704" s="63"/>
      <c r="F704" s="67"/>
      <c r="G704" s="68"/>
      <c r="H704" s="67"/>
      <c r="I704" s="66"/>
    </row>
    <row r="705" spans="1:14" s="23" customFormat="1" x14ac:dyDescent="0.25">
      <c r="A705" s="25"/>
      <c r="E705" s="63"/>
      <c r="F705" s="67"/>
      <c r="G705" s="68"/>
      <c r="H705" s="67"/>
      <c r="I705" s="66"/>
    </row>
    <row r="706" spans="1:14" s="23" customFormat="1" x14ac:dyDescent="0.25">
      <c r="A706" s="25"/>
      <c r="E706" s="63"/>
      <c r="F706" s="67"/>
      <c r="G706" s="68"/>
      <c r="H706" s="67"/>
      <c r="I706" s="66"/>
    </row>
    <row r="707" spans="1:14" s="23" customFormat="1" x14ac:dyDescent="0.25">
      <c r="A707" s="25"/>
      <c r="E707" s="63"/>
      <c r="H707" s="66"/>
    </row>
    <row r="708" spans="1:14" s="23" customFormat="1" x14ac:dyDescent="0.25">
      <c r="A708" s="25"/>
      <c r="E708" s="63"/>
      <c r="H708" s="66"/>
    </row>
    <row r="709" spans="1:14" s="23" customFormat="1" x14ac:dyDescent="0.25">
      <c r="A709" s="25"/>
      <c r="E709" s="63"/>
      <c r="G709" s="68"/>
      <c r="I709" s="66"/>
    </row>
    <row r="710" spans="1:14" s="23" customFormat="1" x14ac:dyDescent="0.25">
      <c r="A710" s="25"/>
      <c r="E710" s="63"/>
      <c r="G710" s="68"/>
      <c r="I710" s="66"/>
    </row>
    <row r="711" spans="1:14" s="23" customFormat="1" x14ac:dyDescent="0.25">
      <c r="A711" s="25"/>
      <c r="E711" s="63"/>
      <c r="G711" s="68"/>
      <c r="I711" s="66"/>
    </row>
    <row r="712" spans="1:14" s="23" customFormat="1" x14ac:dyDescent="0.25">
      <c r="A712" s="25"/>
      <c r="E712" s="63"/>
      <c r="G712" s="68"/>
      <c r="I712" s="66"/>
    </row>
    <row r="713" spans="1:14" s="23" customFormat="1" x14ac:dyDescent="0.25">
      <c r="A713" s="25"/>
      <c r="E713" s="63"/>
      <c r="G713" s="68"/>
      <c r="H713" s="69"/>
      <c r="I713" s="70"/>
    </row>
    <row r="714" spans="1:14" s="23" customFormat="1" x14ac:dyDescent="0.25">
      <c r="A714" s="25"/>
      <c r="E714" s="63"/>
      <c r="G714" s="68"/>
      <c r="H714" s="69"/>
      <c r="I714" s="70"/>
    </row>
    <row r="715" spans="1:14" s="23" customFormat="1" x14ac:dyDescent="0.25">
      <c r="A715" s="25"/>
      <c r="E715" s="63"/>
      <c r="G715" s="68"/>
      <c r="H715" s="69"/>
      <c r="I715" s="70"/>
    </row>
    <row r="716" spans="1:14" s="23" customFormat="1" x14ac:dyDescent="0.25">
      <c r="A716" s="25"/>
      <c r="E716" s="63"/>
      <c r="G716" s="68"/>
      <c r="H716" s="69"/>
      <c r="I716" s="70"/>
    </row>
    <row r="717" spans="1:14" s="23" customFormat="1" x14ac:dyDescent="0.25">
      <c r="A717" s="25"/>
      <c r="E717" s="63"/>
      <c r="G717" s="68"/>
      <c r="H717" s="69"/>
      <c r="I717" s="70"/>
      <c r="N717" s="69"/>
    </row>
    <row r="718" spans="1:14" s="23" customFormat="1" x14ac:dyDescent="0.25">
      <c r="A718" s="25"/>
      <c r="E718" s="63"/>
      <c r="H718" s="66"/>
    </row>
    <row r="719" spans="1:14" s="23" customFormat="1" x14ac:dyDescent="0.25">
      <c r="A719" s="25"/>
      <c r="E719" s="63"/>
      <c r="H719" s="66"/>
    </row>
    <row r="720" spans="1:14" s="23" customFormat="1" x14ac:dyDescent="0.25">
      <c r="A720" s="25"/>
      <c r="E720" s="63"/>
      <c r="G720" s="66"/>
    </row>
    <row r="721" spans="1:10" s="23" customFormat="1" x14ac:dyDescent="0.25">
      <c r="A721" s="25"/>
      <c r="E721" s="63"/>
      <c r="G721" s="66"/>
    </row>
    <row r="722" spans="1:10" s="23" customFormat="1" x14ac:dyDescent="0.25">
      <c r="A722" s="25"/>
      <c r="E722" s="63"/>
      <c r="G722" s="66"/>
    </row>
    <row r="723" spans="1:10" s="23" customFormat="1" x14ac:dyDescent="0.25">
      <c r="A723" s="25"/>
      <c r="E723" s="63"/>
      <c r="G723" s="66"/>
    </row>
    <row r="724" spans="1:10" s="23" customFormat="1" x14ac:dyDescent="0.25">
      <c r="A724" s="25"/>
      <c r="E724" s="63"/>
      <c r="G724" s="66"/>
    </row>
    <row r="725" spans="1:10" s="23" customFormat="1" x14ac:dyDescent="0.25">
      <c r="A725" s="25"/>
      <c r="E725" s="63"/>
      <c r="G725" s="66"/>
    </row>
    <row r="726" spans="1:10" s="23" customFormat="1" x14ac:dyDescent="0.25">
      <c r="A726" s="25"/>
      <c r="E726" s="63"/>
      <c r="G726" s="66"/>
    </row>
    <row r="727" spans="1:10" s="23" customFormat="1" x14ac:dyDescent="0.25">
      <c r="A727" s="25"/>
      <c r="E727" s="63"/>
      <c r="H727" s="66"/>
    </row>
    <row r="728" spans="1:10" s="23" customFormat="1" x14ac:dyDescent="0.25">
      <c r="A728" s="25"/>
      <c r="E728" s="63"/>
      <c r="F728" s="32"/>
      <c r="G728" s="71"/>
      <c r="H728" s="66"/>
    </row>
    <row r="729" spans="1:10" s="23" customFormat="1" x14ac:dyDescent="0.25">
      <c r="A729" s="25"/>
      <c r="E729" s="63"/>
      <c r="G729" s="66"/>
      <c r="H729" s="32"/>
      <c r="J729" s="126"/>
    </row>
    <row r="730" spans="1:10" s="23" customFormat="1" x14ac:dyDescent="0.25">
      <c r="A730" s="25"/>
      <c r="E730" s="63"/>
      <c r="H730" s="72"/>
      <c r="J730" s="126"/>
    </row>
    <row r="731" spans="1:10" s="23" customFormat="1" x14ac:dyDescent="0.25">
      <c r="A731" s="25"/>
      <c r="E731" s="63"/>
      <c r="F731" s="65"/>
      <c r="H731" s="32"/>
      <c r="J731" s="126"/>
    </row>
    <row r="732" spans="1:10" s="23" customFormat="1" x14ac:dyDescent="0.25">
      <c r="A732" s="25"/>
      <c r="E732" s="63"/>
      <c r="F732" s="65"/>
      <c r="H732" s="72"/>
      <c r="J732" s="126"/>
    </row>
    <row r="733" spans="1:10" s="23" customFormat="1" x14ac:dyDescent="0.25">
      <c r="A733" s="25"/>
      <c r="E733" s="63"/>
      <c r="H733" s="32"/>
      <c r="J733" s="126"/>
    </row>
    <row r="734" spans="1:10" s="23" customFormat="1" x14ac:dyDescent="0.25">
      <c r="A734" s="25"/>
      <c r="E734" s="63"/>
      <c r="H734" s="72"/>
      <c r="J734" s="126"/>
    </row>
    <row r="735" spans="1:10" s="23" customFormat="1" x14ac:dyDescent="0.25">
      <c r="A735" s="25"/>
      <c r="E735" s="63"/>
      <c r="H735" s="32"/>
      <c r="I735" s="126"/>
      <c r="J735" s="126"/>
    </row>
    <row r="736" spans="1:10" s="23" customFormat="1" x14ac:dyDescent="0.25">
      <c r="A736" s="25"/>
      <c r="E736" s="63"/>
      <c r="H736" s="72"/>
      <c r="I736" s="126"/>
      <c r="J736" s="126"/>
    </row>
    <row r="737" spans="1:10" s="23" customFormat="1" x14ac:dyDescent="0.25">
      <c r="A737" s="25"/>
      <c r="E737" s="63"/>
      <c r="H737" s="32"/>
      <c r="I737" s="126"/>
      <c r="J737" s="126"/>
    </row>
    <row r="738" spans="1:10" s="23" customFormat="1" x14ac:dyDescent="0.25">
      <c r="A738" s="25"/>
      <c r="E738" s="63"/>
      <c r="H738" s="72"/>
      <c r="I738" s="126"/>
      <c r="J738" s="126"/>
    </row>
    <row r="739" spans="1:10" s="23" customFormat="1" x14ac:dyDescent="0.25">
      <c r="A739" s="25"/>
      <c r="E739" s="63"/>
      <c r="H739" s="32"/>
      <c r="J739" s="126"/>
    </row>
    <row r="740" spans="1:10" s="23" customFormat="1" x14ac:dyDescent="0.25">
      <c r="A740" s="25"/>
      <c r="E740" s="63"/>
      <c r="H740" s="73"/>
      <c r="J740" s="126"/>
    </row>
    <row r="741" spans="1:10" s="23" customFormat="1" x14ac:dyDescent="0.25">
      <c r="A741" s="25"/>
      <c r="E741" s="63"/>
      <c r="H741" s="64"/>
      <c r="J741" s="126"/>
    </row>
    <row r="742" spans="1:10" s="23" customFormat="1" x14ac:dyDescent="0.25">
      <c r="A742" s="25"/>
      <c r="E742" s="63"/>
      <c r="H742" s="72"/>
      <c r="J742" s="126"/>
    </row>
    <row r="743" spans="1:10" s="23" customFormat="1" x14ac:dyDescent="0.25">
      <c r="A743" s="25"/>
      <c r="E743" s="63"/>
      <c r="H743" s="32"/>
      <c r="J743" s="126"/>
    </row>
    <row r="744" spans="1:10" s="23" customFormat="1" x14ac:dyDescent="0.25">
      <c r="A744" s="25"/>
      <c r="E744" s="63"/>
      <c r="H744" s="72"/>
      <c r="J744" s="126"/>
    </row>
    <row r="745" spans="1:10" s="23" customFormat="1" x14ac:dyDescent="0.25">
      <c r="A745" s="25"/>
      <c r="E745" s="63"/>
      <c r="H745" s="32"/>
    </row>
    <row r="746" spans="1:10" s="23" customFormat="1" x14ac:dyDescent="0.25">
      <c r="A746" s="25"/>
      <c r="E746" s="63"/>
      <c r="F746" s="67"/>
      <c r="G746" s="66"/>
      <c r="H746" s="72"/>
    </row>
    <row r="747" spans="1:10" s="23" customFormat="1" x14ac:dyDescent="0.25">
      <c r="A747" s="25"/>
      <c r="E747" s="63"/>
      <c r="F747" s="67"/>
      <c r="G747" s="66"/>
    </row>
    <row r="748" spans="1:10" s="23" customFormat="1" x14ac:dyDescent="0.25">
      <c r="A748" s="25"/>
      <c r="E748" s="63"/>
      <c r="F748" s="67"/>
      <c r="G748" s="66"/>
    </row>
    <row r="749" spans="1:10" s="23" customFormat="1" x14ac:dyDescent="0.25">
      <c r="A749" s="25"/>
      <c r="E749" s="63"/>
      <c r="F749" s="67"/>
      <c r="G749" s="66"/>
    </row>
    <row r="750" spans="1:10" s="23" customFormat="1" x14ac:dyDescent="0.25">
      <c r="A750" s="25"/>
      <c r="E750" s="63"/>
      <c r="F750" s="67"/>
      <c r="G750" s="66"/>
    </row>
    <row r="751" spans="1:10" s="23" customFormat="1" x14ac:dyDescent="0.25">
      <c r="A751" s="25"/>
      <c r="E751" s="63"/>
      <c r="F751" s="67"/>
      <c r="G751" s="66"/>
    </row>
    <row r="752" spans="1:10" s="23" customFormat="1" x14ac:dyDescent="0.25">
      <c r="A752" s="25"/>
      <c r="E752" s="63"/>
      <c r="F752" s="67"/>
      <c r="G752" s="66"/>
    </row>
    <row r="753" spans="1:7" s="23" customFormat="1" x14ac:dyDescent="0.25">
      <c r="A753" s="25"/>
      <c r="E753" s="63"/>
      <c r="F753" s="67"/>
      <c r="G753" s="66"/>
    </row>
    <row r="754" spans="1:7" s="23" customFormat="1" x14ac:dyDescent="0.25">
      <c r="A754" s="25"/>
      <c r="E754" s="63"/>
      <c r="F754" s="67"/>
      <c r="G754" s="66"/>
    </row>
    <row r="755" spans="1:7" s="23" customFormat="1" x14ac:dyDescent="0.25">
      <c r="A755" s="25"/>
      <c r="E755" s="63"/>
      <c r="F755" s="67"/>
      <c r="G755" s="66"/>
    </row>
    <row r="756" spans="1:7" s="23" customFormat="1" x14ac:dyDescent="0.25">
      <c r="A756" s="25"/>
      <c r="E756" s="63"/>
      <c r="F756" s="67"/>
      <c r="G756" s="66"/>
    </row>
    <row r="757" spans="1:7" s="23" customFormat="1" x14ac:dyDescent="0.25">
      <c r="A757" s="25"/>
      <c r="E757" s="63"/>
      <c r="F757" s="67"/>
      <c r="G757" s="66"/>
    </row>
    <row r="758" spans="1:7" s="23" customFormat="1" x14ac:dyDescent="0.25">
      <c r="A758" s="25"/>
      <c r="E758" s="63"/>
      <c r="G758" s="68"/>
    </row>
    <row r="759" spans="1:7" s="23" customFormat="1" x14ac:dyDescent="0.25">
      <c r="A759" s="25"/>
      <c r="E759" s="63"/>
      <c r="G759" s="68"/>
    </row>
    <row r="760" spans="1:7" s="23" customFormat="1" x14ac:dyDescent="0.25">
      <c r="A760" s="25"/>
      <c r="E760" s="63"/>
      <c r="G760" s="68"/>
    </row>
    <row r="761" spans="1:7" s="23" customFormat="1" x14ac:dyDescent="0.25">
      <c r="A761" s="25"/>
      <c r="E761" s="63"/>
      <c r="G761" s="68"/>
    </row>
    <row r="762" spans="1:7" s="23" customFormat="1" x14ac:dyDescent="0.25">
      <c r="A762" s="25"/>
      <c r="E762" s="63"/>
      <c r="G762" s="68"/>
    </row>
    <row r="763" spans="1:7" s="23" customFormat="1" x14ac:dyDescent="0.25">
      <c r="A763" s="25"/>
      <c r="E763" s="63"/>
      <c r="G763" s="68"/>
    </row>
    <row r="764" spans="1:7" s="23" customFormat="1" x14ac:dyDescent="0.25">
      <c r="A764" s="25"/>
      <c r="E764" s="63"/>
      <c r="G764" s="68"/>
    </row>
    <row r="765" spans="1:7" s="23" customFormat="1" x14ac:dyDescent="0.25">
      <c r="A765" s="25"/>
      <c r="E765" s="63"/>
      <c r="G765" s="68"/>
    </row>
    <row r="766" spans="1:7" s="23" customFormat="1" x14ac:dyDescent="0.25">
      <c r="A766" s="25"/>
      <c r="E766" s="63"/>
      <c r="G766" s="68"/>
    </row>
    <row r="767" spans="1:7" s="23" customFormat="1" x14ac:dyDescent="0.25">
      <c r="A767" s="25"/>
      <c r="E767" s="63"/>
      <c r="G767" s="66"/>
    </row>
    <row r="768" spans="1:7" s="23" customFormat="1" x14ac:dyDescent="0.25">
      <c r="A768" s="25"/>
      <c r="E768" s="63"/>
      <c r="G768" s="66"/>
    </row>
    <row r="769" spans="1:7" s="23" customFormat="1" x14ac:dyDescent="0.25">
      <c r="A769" s="25"/>
      <c r="E769" s="63"/>
      <c r="G769" s="66"/>
    </row>
    <row r="770" spans="1:7" s="23" customFormat="1" x14ac:dyDescent="0.25">
      <c r="A770" s="25"/>
      <c r="E770" s="63"/>
      <c r="G770" s="66"/>
    </row>
    <row r="771" spans="1:7" s="23" customFormat="1" x14ac:dyDescent="0.25">
      <c r="A771" s="25"/>
      <c r="E771" s="63"/>
      <c r="G771" s="66"/>
    </row>
    <row r="772" spans="1:7" s="23" customFormat="1" x14ac:dyDescent="0.25">
      <c r="A772" s="25"/>
      <c r="E772" s="63"/>
      <c r="G772" s="66"/>
    </row>
    <row r="773" spans="1:7" s="23" customFormat="1" x14ac:dyDescent="0.25">
      <c r="A773" s="25"/>
      <c r="E773" s="63"/>
      <c r="G773" s="66"/>
    </row>
    <row r="774" spans="1:7" s="23" customFormat="1" x14ac:dyDescent="0.25">
      <c r="A774" s="25"/>
      <c r="E774" s="63"/>
    </row>
    <row r="775" spans="1:7" s="23" customFormat="1" x14ac:dyDescent="0.25">
      <c r="A775" s="25"/>
      <c r="E775" s="63"/>
    </row>
    <row r="776" spans="1:7" s="23" customFormat="1" x14ac:dyDescent="0.25">
      <c r="A776" s="25"/>
      <c r="E776" s="63"/>
    </row>
    <row r="777" spans="1:7" s="23" customFormat="1" x14ac:dyDescent="0.25">
      <c r="A777" s="25"/>
      <c r="E777" s="63"/>
    </row>
    <row r="778" spans="1:7" s="23" customFormat="1" x14ac:dyDescent="0.25">
      <c r="A778" s="25"/>
      <c r="E778" s="63"/>
    </row>
    <row r="779" spans="1:7" s="23" customFormat="1" x14ac:dyDescent="0.25">
      <c r="A779" s="25"/>
      <c r="E779" s="63"/>
    </row>
    <row r="780" spans="1:7" s="23" customFormat="1" x14ac:dyDescent="0.25">
      <c r="A780" s="25"/>
      <c r="E780" s="63"/>
    </row>
    <row r="781" spans="1:7" s="23" customFormat="1" x14ac:dyDescent="0.25">
      <c r="A781" s="25"/>
      <c r="E781" s="63"/>
    </row>
    <row r="782" spans="1:7" s="23" customFormat="1" x14ac:dyDescent="0.25">
      <c r="A782" s="25"/>
      <c r="E782" s="63"/>
    </row>
    <row r="783" spans="1:7" s="23" customFormat="1" x14ac:dyDescent="0.25">
      <c r="A783" s="25"/>
      <c r="E783" s="63"/>
    </row>
    <row r="784" spans="1:7" s="23" customFormat="1" x14ac:dyDescent="0.25">
      <c r="A784" s="25"/>
      <c r="E784" s="63"/>
    </row>
    <row r="785" spans="1:5" s="23" customFormat="1" x14ac:dyDescent="0.25">
      <c r="A785" s="25"/>
      <c r="E785" s="63"/>
    </row>
    <row r="786" spans="1:5" s="23" customFormat="1" x14ac:dyDescent="0.25">
      <c r="A786" s="25"/>
      <c r="E786" s="63"/>
    </row>
    <row r="787" spans="1:5" s="23" customFormat="1" x14ac:dyDescent="0.25">
      <c r="A787" s="25"/>
      <c r="E787" s="63"/>
    </row>
    <row r="788" spans="1:5" s="23" customFormat="1" x14ac:dyDescent="0.25">
      <c r="A788" s="25"/>
      <c r="E788" s="63"/>
    </row>
    <row r="789" spans="1:5" s="23" customFormat="1" x14ac:dyDescent="0.25">
      <c r="A789" s="25"/>
      <c r="E789" s="63"/>
    </row>
    <row r="790" spans="1:5" s="23" customFormat="1" x14ac:dyDescent="0.25">
      <c r="A790" s="25"/>
      <c r="E790" s="63"/>
    </row>
    <row r="791" spans="1:5" s="23" customFormat="1" x14ac:dyDescent="0.25">
      <c r="A791" s="25"/>
      <c r="E791" s="63"/>
    </row>
    <row r="792" spans="1:5" s="23" customFormat="1" x14ac:dyDescent="0.25">
      <c r="A792" s="25"/>
      <c r="E792" s="63"/>
    </row>
    <row r="793" spans="1:5" s="23" customFormat="1" x14ac:dyDescent="0.25">
      <c r="A793" s="25"/>
      <c r="E793" s="63"/>
    </row>
    <row r="794" spans="1:5" s="23" customFormat="1" x14ac:dyDescent="0.25">
      <c r="A794" s="25"/>
      <c r="E794" s="63"/>
    </row>
    <row r="795" spans="1:5" s="23" customFormat="1" x14ac:dyDescent="0.25">
      <c r="A795" s="25"/>
      <c r="E795" s="63"/>
    </row>
    <row r="796" spans="1:5" s="23" customFormat="1" x14ac:dyDescent="0.25">
      <c r="A796" s="25"/>
      <c r="E796" s="63"/>
    </row>
    <row r="797" spans="1:5" s="23" customFormat="1" x14ac:dyDescent="0.25">
      <c r="A797" s="25"/>
      <c r="E797" s="63"/>
    </row>
    <row r="798" spans="1:5" s="23" customFormat="1" x14ac:dyDescent="0.25">
      <c r="A798" s="25"/>
      <c r="E798" s="63"/>
    </row>
    <row r="799" spans="1:5" s="23" customFormat="1" x14ac:dyDescent="0.25">
      <c r="A799" s="25"/>
      <c r="E799" s="63"/>
    </row>
    <row r="800" spans="1:5" s="23" customFormat="1" x14ac:dyDescent="0.25">
      <c r="A800" s="25"/>
      <c r="E800" s="63"/>
    </row>
    <row r="801" spans="1:5" s="23" customFormat="1" x14ac:dyDescent="0.25">
      <c r="A801" s="25"/>
      <c r="E801" s="63"/>
    </row>
    <row r="802" spans="1:5" s="23" customFormat="1" x14ac:dyDescent="0.25">
      <c r="A802" s="25"/>
      <c r="E802" s="63"/>
    </row>
    <row r="803" spans="1:5" s="23" customFormat="1" x14ac:dyDescent="0.25">
      <c r="A803" s="25"/>
      <c r="E803" s="63"/>
    </row>
    <row r="804" spans="1:5" s="23" customFormat="1" x14ac:dyDescent="0.25">
      <c r="A804" s="25"/>
      <c r="E804" s="63"/>
    </row>
    <row r="805" spans="1:5" s="23" customFormat="1" x14ac:dyDescent="0.25">
      <c r="A805" s="25"/>
      <c r="E805" s="63"/>
    </row>
    <row r="806" spans="1:5" s="23" customFormat="1" x14ac:dyDescent="0.25">
      <c r="A806" s="25"/>
      <c r="E806" s="63"/>
    </row>
    <row r="807" spans="1:5" s="23" customFormat="1" x14ac:dyDescent="0.25">
      <c r="A807" s="25"/>
      <c r="E807" s="63"/>
    </row>
    <row r="808" spans="1:5" s="23" customFormat="1" x14ac:dyDescent="0.25">
      <c r="A808" s="25"/>
      <c r="E808" s="63"/>
    </row>
    <row r="809" spans="1:5" s="23" customFormat="1" x14ac:dyDescent="0.25">
      <c r="A809" s="25"/>
      <c r="E809" s="63"/>
    </row>
    <row r="810" spans="1:5" s="23" customFormat="1" x14ac:dyDescent="0.25">
      <c r="A810" s="25"/>
      <c r="E810" s="63"/>
    </row>
    <row r="811" spans="1:5" s="23" customFormat="1" x14ac:dyDescent="0.25">
      <c r="A811" s="25"/>
      <c r="E811" s="63"/>
    </row>
    <row r="812" spans="1:5" s="23" customFormat="1" x14ac:dyDescent="0.25">
      <c r="A812" s="25"/>
      <c r="E812" s="63"/>
    </row>
    <row r="813" spans="1:5" s="23" customFormat="1" x14ac:dyDescent="0.25">
      <c r="A813" s="25"/>
      <c r="E813" s="63"/>
    </row>
    <row r="814" spans="1:5" s="23" customFormat="1" x14ac:dyDescent="0.25">
      <c r="A814" s="25"/>
      <c r="E814" s="63"/>
    </row>
    <row r="815" spans="1:5" s="23" customFormat="1" x14ac:dyDescent="0.25">
      <c r="A815" s="25"/>
      <c r="E815" s="63"/>
    </row>
    <row r="816" spans="1:5" s="23" customFormat="1" x14ac:dyDescent="0.25">
      <c r="A816" s="25"/>
      <c r="E816" s="63"/>
    </row>
    <row r="817" spans="1:5" s="23" customFormat="1" x14ac:dyDescent="0.25">
      <c r="A817" s="25"/>
      <c r="E817" s="63"/>
    </row>
    <row r="818" spans="1:5" s="23" customFormat="1" x14ac:dyDescent="0.25">
      <c r="A818" s="25"/>
      <c r="E818" s="63"/>
    </row>
    <row r="819" spans="1:5" s="23" customFormat="1" x14ac:dyDescent="0.25">
      <c r="A819" s="25"/>
      <c r="E819" s="63"/>
    </row>
    <row r="820" spans="1:5" s="23" customFormat="1" x14ac:dyDescent="0.25">
      <c r="A820" s="25"/>
      <c r="E820" s="63"/>
    </row>
    <row r="821" spans="1:5" s="23" customFormat="1" x14ac:dyDescent="0.25">
      <c r="A821" s="25"/>
      <c r="E821" s="63"/>
    </row>
    <row r="822" spans="1:5" s="23" customFormat="1" x14ac:dyDescent="0.25">
      <c r="A822" s="25"/>
      <c r="E822" s="63"/>
    </row>
    <row r="823" spans="1:5" s="23" customFormat="1" x14ac:dyDescent="0.25">
      <c r="A823" s="25"/>
      <c r="E823" s="63"/>
    </row>
    <row r="824" spans="1:5" s="23" customFormat="1" x14ac:dyDescent="0.25">
      <c r="A824" s="25"/>
      <c r="E824" s="63"/>
    </row>
    <row r="825" spans="1:5" s="23" customFormat="1" x14ac:dyDescent="0.25">
      <c r="A825" s="25"/>
      <c r="E825" s="63"/>
    </row>
    <row r="826" spans="1:5" s="23" customFormat="1" x14ac:dyDescent="0.25">
      <c r="A826" s="25"/>
      <c r="E826" s="63"/>
    </row>
    <row r="827" spans="1:5" s="23" customFormat="1" x14ac:dyDescent="0.25">
      <c r="A827" s="25"/>
      <c r="E827" s="63"/>
    </row>
    <row r="828" spans="1:5" s="23" customFormat="1" x14ac:dyDescent="0.25">
      <c r="A828" s="25"/>
      <c r="E828" s="63"/>
    </row>
    <row r="829" spans="1:5" s="23" customFormat="1" x14ac:dyDescent="0.25">
      <c r="A829" s="25"/>
      <c r="E829" s="63"/>
    </row>
    <row r="830" spans="1:5" s="23" customFormat="1" x14ac:dyDescent="0.25">
      <c r="A830" s="25"/>
      <c r="E830" s="63"/>
    </row>
    <row r="831" spans="1:5" s="23" customFormat="1" x14ac:dyDescent="0.25">
      <c r="A831" s="25"/>
      <c r="E831" s="63"/>
    </row>
    <row r="832" spans="1:5" s="23" customFormat="1" x14ac:dyDescent="0.25">
      <c r="A832" s="25"/>
      <c r="E832" s="63"/>
    </row>
    <row r="833" spans="1:5" s="23" customFormat="1" x14ac:dyDescent="0.25">
      <c r="A833" s="25"/>
      <c r="E833" s="63"/>
    </row>
    <row r="834" spans="1:5" s="23" customFormat="1" x14ac:dyDescent="0.25">
      <c r="A834" s="25"/>
      <c r="E834" s="63"/>
    </row>
    <row r="835" spans="1:5" s="23" customFormat="1" x14ac:dyDescent="0.25">
      <c r="A835" s="25"/>
      <c r="E835" s="63"/>
    </row>
    <row r="836" spans="1:5" s="23" customFormat="1" x14ac:dyDescent="0.25">
      <c r="A836" s="25"/>
      <c r="E836" s="63"/>
    </row>
    <row r="837" spans="1:5" s="23" customFormat="1" x14ac:dyDescent="0.25">
      <c r="A837" s="25"/>
      <c r="E837" s="63"/>
    </row>
    <row r="838" spans="1:5" s="23" customFormat="1" x14ac:dyDescent="0.25">
      <c r="A838" s="25"/>
      <c r="E838" s="63"/>
    </row>
    <row r="839" spans="1:5" s="23" customFormat="1" x14ac:dyDescent="0.25">
      <c r="A839" s="25"/>
      <c r="E839" s="63"/>
    </row>
    <row r="840" spans="1:5" s="23" customFormat="1" x14ac:dyDescent="0.25">
      <c r="A840" s="25"/>
      <c r="E840" s="63"/>
    </row>
    <row r="841" spans="1:5" s="23" customFormat="1" x14ac:dyDescent="0.25">
      <c r="A841" s="25"/>
      <c r="E841" s="63"/>
    </row>
    <row r="842" spans="1:5" s="23" customFormat="1" x14ac:dyDescent="0.25">
      <c r="A842" s="25"/>
      <c r="E842" s="63"/>
    </row>
    <row r="843" spans="1:5" s="23" customFormat="1" x14ac:dyDescent="0.25">
      <c r="A843" s="25"/>
      <c r="E843" s="63"/>
    </row>
    <row r="844" spans="1:5" s="23" customFormat="1" x14ac:dyDescent="0.25">
      <c r="A844" s="25"/>
      <c r="E844" s="63"/>
    </row>
    <row r="845" spans="1:5" s="23" customFormat="1" x14ac:dyDescent="0.25">
      <c r="A845" s="25"/>
      <c r="E845" s="63"/>
    </row>
    <row r="846" spans="1:5" s="23" customFormat="1" x14ac:dyDescent="0.25">
      <c r="A846" s="25"/>
      <c r="E846" s="63"/>
    </row>
    <row r="847" spans="1:5" s="23" customFormat="1" x14ac:dyDescent="0.25">
      <c r="A847" s="25"/>
      <c r="E847" s="63"/>
    </row>
    <row r="848" spans="1:5" s="23" customFormat="1" x14ac:dyDescent="0.25">
      <c r="A848" s="25"/>
      <c r="E848" s="63"/>
    </row>
    <row r="849" spans="1:5" s="23" customFormat="1" x14ac:dyDescent="0.25">
      <c r="A849" s="25"/>
      <c r="E849" s="63"/>
    </row>
    <row r="850" spans="1:5" s="23" customFormat="1" x14ac:dyDescent="0.25">
      <c r="A850" s="25"/>
      <c r="E850" s="63"/>
    </row>
    <row r="851" spans="1:5" s="23" customFormat="1" x14ac:dyDescent="0.25">
      <c r="A851" s="25"/>
      <c r="E851" s="63"/>
    </row>
    <row r="852" spans="1:5" s="23" customFormat="1" x14ac:dyDescent="0.25">
      <c r="A852" s="25"/>
      <c r="E852" s="63"/>
    </row>
    <row r="853" spans="1:5" s="23" customFormat="1" x14ac:dyDescent="0.25">
      <c r="A853" s="25"/>
      <c r="E853" s="63"/>
    </row>
    <row r="854" spans="1:5" s="23" customFormat="1" x14ac:dyDescent="0.25">
      <c r="A854" s="25"/>
      <c r="E854" s="63"/>
    </row>
    <row r="855" spans="1:5" s="23" customFormat="1" x14ac:dyDescent="0.25">
      <c r="A855" s="25"/>
      <c r="E855" s="63"/>
    </row>
    <row r="856" spans="1:5" s="23" customFormat="1" x14ac:dyDescent="0.25">
      <c r="A856" s="25"/>
      <c r="E856" s="63"/>
    </row>
    <row r="857" spans="1:5" s="23" customFormat="1" x14ac:dyDescent="0.25">
      <c r="A857" s="25"/>
      <c r="E857" s="63"/>
    </row>
    <row r="858" spans="1:5" s="23" customFormat="1" x14ac:dyDescent="0.25">
      <c r="A858" s="25"/>
      <c r="E858" s="63"/>
    </row>
    <row r="859" spans="1:5" s="23" customFormat="1" x14ac:dyDescent="0.25">
      <c r="A859" s="25"/>
      <c r="E859" s="63"/>
    </row>
    <row r="860" spans="1:5" s="23" customFormat="1" x14ac:dyDescent="0.25">
      <c r="A860" s="25"/>
      <c r="E860" s="63"/>
    </row>
    <row r="861" spans="1:5" s="23" customFormat="1" x14ac:dyDescent="0.25">
      <c r="A861" s="25"/>
      <c r="E861" s="63"/>
    </row>
    <row r="862" spans="1:5" s="23" customFormat="1" x14ac:dyDescent="0.25">
      <c r="A862" s="25"/>
      <c r="E862" s="63"/>
    </row>
    <row r="863" spans="1:5" s="23" customFormat="1" x14ac:dyDescent="0.25">
      <c r="A863" s="25"/>
      <c r="E863" s="63"/>
    </row>
    <row r="864" spans="1:5" s="23" customFormat="1" x14ac:dyDescent="0.25">
      <c r="A864" s="25"/>
      <c r="E864" s="63"/>
    </row>
    <row r="865" spans="1:5" s="23" customFormat="1" x14ac:dyDescent="0.25">
      <c r="A865" s="25"/>
      <c r="E865" s="63"/>
    </row>
    <row r="866" spans="1:5" s="23" customFormat="1" x14ac:dyDescent="0.25">
      <c r="A866" s="25"/>
      <c r="E866" s="63"/>
    </row>
    <row r="867" spans="1:5" s="23" customFormat="1" x14ac:dyDescent="0.25">
      <c r="A867" s="25"/>
      <c r="E867" s="63"/>
    </row>
    <row r="868" spans="1:5" s="23" customFormat="1" x14ac:dyDescent="0.25">
      <c r="A868" s="25"/>
      <c r="E868" s="63"/>
    </row>
    <row r="869" spans="1:5" s="23" customFormat="1" x14ac:dyDescent="0.25">
      <c r="A869" s="25"/>
      <c r="E869" s="63"/>
    </row>
    <row r="870" spans="1:5" s="23" customFormat="1" x14ac:dyDescent="0.25">
      <c r="A870" s="25"/>
      <c r="E870" s="63"/>
    </row>
    <row r="871" spans="1:5" s="23" customFormat="1" x14ac:dyDescent="0.25">
      <c r="A871" s="25"/>
      <c r="E871" s="63"/>
    </row>
    <row r="872" spans="1:5" s="23" customFormat="1" x14ac:dyDescent="0.25">
      <c r="A872" s="25"/>
      <c r="E872" s="63"/>
    </row>
    <row r="873" spans="1:5" s="23" customFormat="1" x14ac:dyDescent="0.25">
      <c r="A873" s="25"/>
      <c r="E873" s="63"/>
    </row>
    <row r="874" spans="1:5" s="23" customFormat="1" x14ac:dyDescent="0.25">
      <c r="A874" s="25"/>
      <c r="E874" s="63"/>
    </row>
    <row r="875" spans="1:5" s="23" customFormat="1" x14ac:dyDescent="0.25">
      <c r="A875" s="25"/>
      <c r="E875" s="63"/>
    </row>
    <row r="876" spans="1:5" s="23" customFormat="1" x14ac:dyDescent="0.25">
      <c r="A876" s="25"/>
      <c r="E876" s="63"/>
    </row>
    <row r="877" spans="1:5" s="23" customFormat="1" x14ac:dyDescent="0.25">
      <c r="A877" s="25"/>
      <c r="E877" s="63"/>
    </row>
    <row r="878" spans="1:5" s="23" customFormat="1" x14ac:dyDescent="0.25">
      <c r="A878" s="25"/>
      <c r="E878" s="63"/>
    </row>
    <row r="879" spans="1:5" s="23" customFormat="1" x14ac:dyDescent="0.25">
      <c r="A879" s="25"/>
      <c r="E879" s="63"/>
    </row>
    <row r="880" spans="1:5" s="23" customFormat="1" x14ac:dyDescent="0.25">
      <c r="A880" s="25"/>
      <c r="E880" s="63"/>
    </row>
    <row r="881" spans="1:5" s="23" customFormat="1" x14ac:dyDescent="0.25">
      <c r="A881" s="25"/>
      <c r="E881" s="63"/>
    </row>
    <row r="882" spans="1:5" s="23" customFormat="1" x14ac:dyDescent="0.25">
      <c r="A882" s="25"/>
      <c r="E882" s="63"/>
    </row>
    <row r="883" spans="1:5" s="23" customFormat="1" x14ac:dyDescent="0.25">
      <c r="A883" s="25"/>
      <c r="E883" s="63"/>
    </row>
    <row r="884" spans="1:5" s="23" customFormat="1" x14ac:dyDescent="0.25">
      <c r="A884" s="25"/>
      <c r="E884" s="63"/>
    </row>
    <row r="885" spans="1:5" s="23" customFormat="1" x14ac:dyDescent="0.25">
      <c r="A885" s="25"/>
      <c r="E885" s="63"/>
    </row>
    <row r="886" spans="1:5" s="23" customFormat="1" x14ac:dyDescent="0.25">
      <c r="A886" s="25"/>
      <c r="E886" s="63"/>
    </row>
    <row r="887" spans="1:5" s="23" customFormat="1" x14ac:dyDescent="0.25">
      <c r="A887" s="25"/>
      <c r="E887" s="63"/>
    </row>
    <row r="888" spans="1:5" s="23" customFormat="1" x14ac:dyDescent="0.25">
      <c r="A888" s="25"/>
      <c r="E888" s="63"/>
    </row>
    <row r="889" spans="1:5" s="23" customFormat="1" x14ac:dyDescent="0.25">
      <c r="A889" s="25"/>
      <c r="E889" s="63"/>
    </row>
    <row r="890" spans="1:5" s="23" customFormat="1" x14ac:dyDescent="0.25">
      <c r="A890" s="25"/>
      <c r="E890" s="63"/>
    </row>
    <row r="891" spans="1:5" s="23" customFormat="1" x14ac:dyDescent="0.25">
      <c r="A891" s="25"/>
      <c r="E891" s="63"/>
    </row>
    <row r="892" spans="1:5" s="23" customFormat="1" x14ac:dyDescent="0.25">
      <c r="A892" s="25"/>
      <c r="E892" s="63"/>
    </row>
    <row r="893" spans="1:5" s="23" customFormat="1" x14ac:dyDescent="0.25">
      <c r="A893" s="25"/>
      <c r="E893" s="63"/>
    </row>
    <row r="894" spans="1:5" s="23" customFormat="1" x14ac:dyDescent="0.25">
      <c r="A894" s="25"/>
      <c r="E894" s="63"/>
    </row>
    <row r="895" spans="1:5" s="23" customFormat="1" x14ac:dyDescent="0.25">
      <c r="A895" s="25"/>
      <c r="E895" s="63"/>
    </row>
    <row r="896" spans="1:5" s="23" customFormat="1" x14ac:dyDescent="0.25">
      <c r="A896" s="25"/>
      <c r="E896" s="63"/>
    </row>
    <row r="897" spans="1:5" s="23" customFormat="1" x14ac:dyDescent="0.25">
      <c r="A897" s="25"/>
      <c r="E897" s="63"/>
    </row>
    <row r="898" spans="1:5" s="23" customFormat="1" x14ac:dyDescent="0.25">
      <c r="A898" s="25"/>
      <c r="E898" s="63"/>
    </row>
    <row r="899" spans="1:5" s="23" customFormat="1" x14ac:dyDescent="0.25">
      <c r="A899" s="25"/>
      <c r="E899" s="63"/>
    </row>
    <row r="900" spans="1:5" s="23" customFormat="1" x14ac:dyDescent="0.25">
      <c r="A900" s="25"/>
      <c r="E900" s="63"/>
    </row>
    <row r="901" spans="1:5" s="23" customFormat="1" x14ac:dyDescent="0.25">
      <c r="A901" s="25"/>
      <c r="E901" s="63"/>
    </row>
    <row r="902" spans="1:5" s="23" customFormat="1" x14ac:dyDescent="0.25">
      <c r="A902" s="25"/>
      <c r="E902" s="63"/>
    </row>
    <row r="903" spans="1:5" s="23" customFormat="1" x14ac:dyDescent="0.25">
      <c r="A903" s="25"/>
      <c r="E903" s="63"/>
    </row>
    <row r="904" spans="1:5" s="23" customFormat="1" x14ac:dyDescent="0.25">
      <c r="A904" s="25"/>
      <c r="E904" s="63"/>
    </row>
    <row r="905" spans="1:5" s="23" customFormat="1" x14ac:dyDescent="0.25">
      <c r="A905" s="25"/>
      <c r="E905" s="63"/>
    </row>
    <row r="906" spans="1:5" s="23" customFormat="1" x14ac:dyDescent="0.25">
      <c r="A906" s="25"/>
      <c r="E906" s="63"/>
    </row>
    <row r="907" spans="1:5" s="23" customFormat="1" x14ac:dyDescent="0.25">
      <c r="A907" s="25"/>
      <c r="E907" s="63"/>
    </row>
    <row r="908" spans="1:5" s="23" customFormat="1" x14ac:dyDescent="0.25">
      <c r="A908" s="25"/>
      <c r="E908" s="63"/>
    </row>
    <row r="909" spans="1:5" s="23" customFormat="1" x14ac:dyDescent="0.25">
      <c r="A909" s="25"/>
      <c r="E909" s="63"/>
    </row>
    <row r="910" spans="1:5" s="23" customFormat="1" x14ac:dyDescent="0.25">
      <c r="A910" s="25"/>
      <c r="E910" s="63"/>
    </row>
    <row r="911" spans="1:5" s="23" customFormat="1" x14ac:dyDescent="0.25">
      <c r="A911" s="25"/>
      <c r="E911" s="63"/>
    </row>
    <row r="912" spans="1:5" s="23" customFormat="1" x14ac:dyDescent="0.25">
      <c r="A912" s="25"/>
      <c r="E912" s="63"/>
    </row>
    <row r="913" spans="1:5" s="23" customFormat="1" x14ac:dyDescent="0.25">
      <c r="A913" s="25"/>
      <c r="E913" s="63"/>
    </row>
    <row r="914" spans="1:5" s="23" customFormat="1" x14ac:dyDescent="0.25">
      <c r="A914" s="25"/>
      <c r="E914" s="63"/>
    </row>
    <row r="915" spans="1:5" s="23" customFormat="1" x14ac:dyDescent="0.25">
      <c r="A915" s="25"/>
      <c r="E915" s="63"/>
    </row>
    <row r="916" spans="1:5" s="23" customFormat="1" x14ac:dyDescent="0.25">
      <c r="A916" s="25"/>
      <c r="E916" s="63"/>
    </row>
    <row r="917" spans="1:5" s="23" customFormat="1" x14ac:dyDescent="0.25">
      <c r="A917" s="25"/>
      <c r="E917" s="63"/>
    </row>
    <row r="918" spans="1:5" s="23" customFormat="1" x14ac:dyDescent="0.25">
      <c r="A918" s="25"/>
      <c r="E918" s="63"/>
    </row>
    <row r="919" spans="1:5" s="23" customFormat="1" x14ac:dyDescent="0.25">
      <c r="A919" s="25"/>
      <c r="E919" s="63"/>
    </row>
    <row r="920" spans="1:5" s="23" customFormat="1" x14ac:dyDescent="0.25">
      <c r="A920" s="25"/>
      <c r="E920" s="63"/>
    </row>
    <row r="921" spans="1:5" s="23" customFormat="1" x14ac:dyDescent="0.25">
      <c r="A921" s="25"/>
      <c r="E921" s="63"/>
    </row>
    <row r="922" spans="1:5" s="23" customFormat="1" x14ac:dyDescent="0.25">
      <c r="A922" s="25"/>
      <c r="E922" s="63"/>
    </row>
    <row r="923" spans="1:5" s="23" customFormat="1" x14ac:dyDescent="0.25">
      <c r="A923" s="25"/>
      <c r="E923" s="63"/>
    </row>
    <row r="924" spans="1:5" s="23" customFormat="1" x14ac:dyDescent="0.25">
      <c r="A924" s="25"/>
      <c r="E924" s="63"/>
    </row>
    <row r="925" spans="1:5" s="23" customFormat="1" x14ac:dyDescent="0.25">
      <c r="A925" s="25"/>
      <c r="E925" s="63"/>
    </row>
    <row r="926" spans="1:5" s="23" customFormat="1" x14ac:dyDescent="0.25">
      <c r="A926" s="25"/>
      <c r="E926" s="63"/>
    </row>
    <row r="927" spans="1:5" s="23" customFormat="1" x14ac:dyDescent="0.25">
      <c r="A927" s="25"/>
      <c r="E927" s="63"/>
    </row>
    <row r="928" spans="1:5" s="23" customFormat="1" x14ac:dyDescent="0.25">
      <c r="A928" s="25"/>
      <c r="E928" s="63"/>
    </row>
    <row r="929" spans="1:5" s="23" customFormat="1" x14ac:dyDescent="0.25">
      <c r="A929" s="25"/>
      <c r="E929" s="63"/>
    </row>
    <row r="930" spans="1:5" s="23" customFormat="1" x14ac:dyDescent="0.25">
      <c r="A930" s="25"/>
      <c r="E930" s="63"/>
    </row>
    <row r="931" spans="1:5" s="23" customFormat="1" x14ac:dyDescent="0.25">
      <c r="A931" s="25"/>
      <c r="E931" s="63"/>
    </row>
    <row r="932" spans="1:5" s="23" customFormat="1" x14ac:dyDescent="0.25">
      <c r="A932" s="25"/>
      <c r="E932" s="63"/>
    </row>
    <row r="933" spans="1:5" s="23" customFormat="1" x14ac:dyDescent="0.25">
      <c r="A933" s="25"/>
      <c r="E933" s="63"/>
    </row>
    <row r="934" spans="1:5" s="23" customFormat="1" x14ac:dyDescent="0.25">
      <c r="A934" s="25"/>
      <c r="E934" s="63"/>
    </row>
    <row r="935" spans="1:5" s="23" customFormat="1" x14ac:dyDescent="0.25">
      <c r="A935" s="25"/>
      <c r="E935" s="63"/>
    </row>
    <row r="936" spans="1:5" s="23" customFormat="1" x14ac:dyDescent="0.25">
      <c r="A936" s="25"/>
      <c r="E936" s="63"/>
    </row>
    <row r="937" spans="1:5" s="23" customFormat="1" x14ac:dyDescent="0.25">
      <c r="A937" s="25"/>
      <c r="E937" s="63"/>
    </row>
    <row r="938" spans="1:5" s="23" customFormat="1" x14ac:dyDescent="0.25">
      <c r="A938" s="25"/>
      <c r="E938" s="63"/>
    </row>
    <row r="939" spans="1:5" s="23" customFormat="1" x14ac:dyDescent="0.25">
      <c r="A939" s="25"/>
      <c r="E939" s="63"/>
    </row>
    <row r="940" spans="1:5" s="23" customFormat="1" x14ac:dyDescent="0.25">
      <c r="A940" s="25"/>
      <c r="E940" s="63"/>
    </row>
    <row r="941" spans="1:5" s="23" customFormat="1" x14ac:dyDescent="0.25">
      <c r="A941" s="25"/>
      <c r="E941" s="63"/>
    </row>
    <row r="942" spans="1:5" s="23" customFormat="1" x14ac:dyDescent="0.25">
      <c r="A942" s="25"/>
      <c r="E942" s="63"/>
    </row>
    <row r="943" spans="1:5" s="23" customFormat="1" x14ac:dyDescent="0.25">
      <c r="A943" s="25"/>
      <c r="E943" s="63"/>
    </row>
    <row r="944" spans="1:5" s="23" customFormat="1" x14ac:dyDescent="0.25">
      <c r="A944" s="25"/>
      <c r="E944" s="63"/>
    </row>
    <row r="945" spans="1:5" s="23" customFormat="1" x14ac:dyDescent="0.25">
      <c r="A945" s="25"/>
      <c r="E945" s="63"/>
    </row>
    <row r="946" spans="1:5" s="23" customFormat="1" x14ac:dyDescent="0.25">
      <c r="A946" s="25"/>
      <c r="E946" s="63"/>
    </row>
    <row r="947" spans="1:5" s="23" customFormat="1" x14ac:dyDescent="0.25">
      <c r="A947" s="25"/>
      <c r="E947" s="63"/>
    </row>
    <row r="948" spans="1:5" s="23" customFormat="1" x14ac:dyDescent="0.25">
      <c r="A948" s="25"/>
      <c r="E948" s="63"/>
    </row>
    <row r="949" spans="1:5" s="23" customFormat="1" x14ac:dyDescent="0.25">
      <c r="A949" s="25"/>
      <c r="E949" s="63"/>
    </row>
    <row r="950" spans="1:5" s="23" customFormat="1" x14ac:dyDescent="0.25">
      <c r="A950" s="25"/>
      <c r="E950" s="63"/>
    </row>
    <row r="951" spans="1:5" s="23" customFormat="1" x14ac:dyDescent="0.25">
      <c r="A951" s="25"/>
      <c r="E951" s="63"/>
    </row>
    <row r="952" spans="1:5" s="23" customFormat="1" x14ac:dyDescent="0.25">
      <c r="A952" s="25"/>
      <c r="E952" s="63"/>
    </row>
    <row r="953" spans="1:5" s="23" customFormat="1" x14ac:dyDescent="0.25">
      <c r="A953" s="25"/>
      <c r="E953" s="63"/>
    </row>
    <row r="954" spans="1:5" s="23" customFormat="1" x14ac:dyDescent="0.25">
      <c r="A954" s="25"/>
      <c r="E954" s="63"/>
    </row>
    <row r="955" spans="1:5" s="23" customFormat="1" x14ac:dyDescent="0.25">
      <c r="A955" s="25"/>
      <c r="E955" s="63"/>
    </row>
    <row r="956" spans="1:5" s="23" customFormat="1" x14ac:dyDescent="0.25">
      <c r="A956" s="25"/>
      <c r="E956" s="63"/>
    </row>
    <row r="957" spans="1:5" s="23" customFormat="1" x14ac:dyDescent="0.25">
      <c r="A957" s="25"/>
      <c r="E957" s="63"/>
    </row>
    <row r="958" spans="1:5" s="23" customFormat="1" x14ac:dyDescent="0.25">
      <c r="A958" s="25"/>
      <c r="E958" s="63"/>
    </row>
    <row r="959" spans="1:5" s="23" customFormat="1" x14ac:dyDescent="0.25">
      <c r="A959" s="25"/>
      <c r="E959" s="63"/>
    </row>
    <row r="960" spans="1:5" s="23" customFormat="1" x14ac:dyDescent="0.25">
      <c r="A960" s="25"/>
      <c r="E960" s="63"/>
    </row>
    <row r="961" spans="1:5" s="23" customFormat="1" x14ac:dyDescent="0.25">
      <c r="A961" s="25"/>
      <c r="E961" s="63"/>
    </row>
    <row r="962" spans="1:5" s="23" customFormat="1" x14ac:dyDescent="0.25">
      <c r="A962" s="25"/>
      <c r="E962" s="63"/>
    </row>
    <row r="963" spans="1:5" s="23" customFormat="1" x14ac:dyDescent="0.25">
      <c r="A963" s="25"/>
      <c r="E963" s="63"/>
    </row>
    <row r="964" spans="1:5" s="23" customFormat="1" x14ac:dyDescent="0.25">
      <c r="A964" s="25"/>
      <c r="E964" s="63"/>
    </row>
    <row r="965" spans="1:5" s="23" customFormat="1" x14ac:dyDescent="0.25">
      <c r="A965" s="25"/>
      <c r="E965" s="63"/>
    </row>
    <row r="966" spans="1:5" s="23" customFormat="1" x14ac:dyDescent="0.25">
      <c r="A966" s="25"/>
      <c r="E966" s="63"/>
    </row>
    <row r="967" spans="1:5" s="23" customFormat="1" x14ac:dyDescent="0.25">
      <c r="A967" s="25"/>
      <c r="E967" s="63"/>
    </row>
    <row r="968" spans="1:5" s="23" customFormat="1" x14ac:dyDescent="0.25">
      <c r="A968" s="25"/>
      <c r="E968" s="63"/>
    </row>
    <row r="969" spans="1:5" s="23" customFormat="1" x14ac:dyDescent="0.25">
      <c r="A969" s="25"/>
      <c r="E969" s="63"/>
    </row>
    <row r="970" spans="1:5" s="23" customFormat="1" x14ac:dyDescent="0.25">
      <c r="A970" s="25"/>
      <c r="E970" s="63"/>
    </row>
    <row r="971" spans="1:5" s="23" customFormat="1" x14ac:dyDescent="0.25">
      <c r="A971" s="25"/>
      <c r="E971" s="63"/>
    </row>
    <row r="972" spans="1:5" s="23" customFormat="1" x14ac:dyDescent="0.25">
      <c r="A972" s="25"/>
      <c r="E972" s="63"/>
    </row>
    <row r="973" spans="1:5" s="23" customFormat="1" x14ac:dyDescent="0.25">
      <c r="A973" s="25"/>
      <c r="E973" s="63"/>
    </row>
    <row r="974" spans="1:5" s="23" customFormat="1" x14ac:dyDescent="0.25">
      <c r="A974" s="25"/>
      <c r="E974" s="63"/>
    </row>
    <row r="975" spans="1:5" s="23" customFormat="1" x14ac:dyDescent="0.25">
      <c r="A975" s="25"/>
      <c r="E975" s="63"/>
    </row>
    <row r="976" spans="1:5" s="23" customFormat="1" x14ac:dyDescent="0.25">
      <c r="A976" s="25"/>
      <c r="E976" s="63"/>
    </row>
    <row r="977" spans="1:5" s="23" customFormat="1" x14ac:dyDescent="0.25">
      <c r="A977" s="25"/>
      <c r="E977" s="63"/>
    </row>
    <row r="978" spans="1:5" s="23" customFormat="1" x14ac:dyDescent="0.25">
      <c r="A978" s="25"/>
      <c r="E978" s="63"/>
    </row>
    <row r="979" spans="1:5" s="23" customFormat="1" x14ac:dyDescent="0.25">
      <c r="A979" s="25"/>
      <c r="E979" s="63"/>
    </row>
    <row r="980" spans="1:5" s="23" customFormat="1" x14ac:dyDescent="0.25">
      <c r="A980" s="25"/>
      <c r="E980" s="63"/>
    </row>
    <row r="981" spans="1:5" s="23" customFormat="1" x14ac:dyDescent="0.25">
      <c r="A981" s="25"/>
      <c r="E981" s="63"/>
    </row>
    <row r="982" spans="1:5" s="23" customFormat="1" x14ac:dyDescent="0.25">
      <c r="A982" s="25"/>
      <c r="E982" s="63"/>
    </row>
    <row r="983" spans="1:5" s="23" customFormat="1" x14ac:dyDescent="0.25">
      <c r="A983" s="25"/>
      <c r="E983" s="63"/>
    </row>
    <row r="984" spans="1:5" s="23" customFormat="1" x14ac:dyDescent="0.25">
      <c r="A984" s="25"/>
      <c r="E984" s="63"/>
    </row>
    <row r="985" spans="1:5" s="23" customFormat="1" x14ac:dyDescent="0.25">
      <c r="A985" s="25"/>
      <c r="E985" s="63"/>
    </row>
    <row r="986" spans="1:5" s="23" customFormat="1" x14ac:dyDescent="0.25">
      <c r="A986" s="25"/>
      <c r="E986" s="63"/>
    </row>
    <row r="987" spans="1:5" s="23" customFormat="1" x14ac:dyDescent="0.25">
      <c r="A987" s="25"/>
      <c r="E987" s="63"/>
    </row>
    <row r="988" spans="1:5" s="23" customFormat="1" x14ac:dyDescent="0.25">
      <c r="A988" s="25"/>
      <c r="E988" s="63"/>
    </row>
    <row r="989" spans="1:5" s="23" customFormat="1" x14ac:dyDescent="0.25">
      <c r="A989" s="25"/>
      <c r="E989" s="63"/>
    </row>
    <row r="990" spans="1:5" s="23" customFormat="1" x14ac:dyDescent="0.25">
      <c r="A990" s="25"/>
      <c r="E990" s="63"/>
    </row>
    <row r="991" spans="1:5" s="23" customFormat="1" x14ac:dyDescent="0.25">
      <c r="A991" s="25"/>
      <c r="E991" s="63"/>
    </row>
    <row r="992" spans="1:5" s="23" customFormat="1" x14ac:dyDescent="0.25">
      <c r="A992" s="25"/>
      <c r="E992" s="63"/>
    </row>
    <row r="993" spans="1:5" s="23" customFormat="1" x14ac:dyDescent="0.25">
      <c r="A993" s="25"/>
      <c r="E993" s="63"/>
    </row>
    <row r="994" spans="1:5" s="23" customFormat="1" x14ac:dyDescent="0.25">
      <c r="A994" s="25"/>
      <c r="E994" s="63"/>
    </row>
    <row r="995" spans="1:5" s="23" customFormat="1" x14ac:dyDescent="0.25">
      <c r="A995" s="25"/>
      <c r="E995" s="63"/>
    </row>
    <row r="996" spans="1:5" s="23" customFormat="1" x14ac:dyDescent="0.25">
      <c r="A996" s="25"/>
      <c r="E996" s="63"/>
    </row>
    <row r="997" spans="1:5" s="23" customFormat="1" x14ac:dyDescent="0.25">
      <c r="A997" s="25"/>
      <c r="E997" s="63"/>
    </row>
    <row r="998" spans="1:5" s="23" customFormat="1" x14ac:dyDescent="0.25">
      <c r="A998" s="25"/>
      <c r="E998" s="63"/>
    </row>
    <row r="999" spans="1:5" s="23" customFormat="1" x14ac:dyDescent="0.25">
      <c r="A999" s="25"/>
      <c r="E999" s="63"/>
    </row>
    <row r="1000" spans="1:5" s="23" customFormat="1" x14ac:dyDescent="0.25">
      <c r="A1000" s="25"/>
      <c r="E1000" s="63"/>
    </row>
    <row r="1001" spans="1:5" s="23" customFormat="1" x14ac:dyDescent="0.25">
      <c r="A1001" s="25"/>
      <c r="E1001" s="63"/>
    </row>
    <row r="1002" spans="1:5" s="23" customFormat="1" x14ac:dyDescent="0.25">
      <c r="A1002" s="25"/>
      <c r="E1002" s="63"/>
    </row>
    <row r="1003" spans="1:5" s="23" customFormat="1" x14ac:dyDescent="0.25">
      <c r="A1003" s="25"/>
      <c r="E1003" s="63"/>
    </row>
    <row r="1004" spans="1:5" s="23" customFormat="1" x14ac:dyDescent="0.25">
      <c r="A1004" s="25"/>
      <c r="E1004" s="63"/>
    </row>
    <row r="1005" spans="1:5" s="23" customFormat="1" x14ac:dyDescent="0.25">
      <c r="A1005" s="25"/>
      <c r="E1005" s="63"/>
    </row>
    <row r="1006" spans="1:5" s="23" customFormat="1" x14ac:dyDescent="0.25">
      <c r="A1006" s="25"/>
      <c r="E1006" s="63"/>
    </row>
    <row r="1007" spans="1:5" s="23" customFormat="1" x14ac:dyDescent="0.25">
      <c r="A1007" s="25"/>
      <c r="E1007" s="63"/>
    </row>
    <row r="1008" spans="1:5" s="23" customFormat="1" x14ac:dyDescent="0.25">
      <c r="A1008" s="25"/>
      <c r="E1008" s="63"/>
    </row>
    <row r="1009" spans="1:5" s="23" customFormat="1" x14ac:dyDescent="0.25">
      <c r="A1009" s="25"/>
      <c r="E1009" s="63"/>
    </row>
    <row r="1010" spans="1:5" s="23" customFormat="1" x14ac:dyDescent="0.25">
      <c r="A1010" s="25"/>
      <c r="E1010" s="63"/>
    </row>
    <row r="1011" spans="1:5" s="23" customFormat="1" x14ac:dyDescent="0.25">
      <c r="A1011" s="25"/>
      <c r="E1011" s="63"/>
    </row>
    <row r="1012" spans="1:5" s="23" customFormat="1" x14ac:dyDescent="0.25">
      <c r="A1012" s="25"/>
      <c r="E1012" s="63"/>
    </row>
    <row r="1013" spans="1:5" s="23" customFormat="1" x14ac:dyDescent="0.25">
      <c r="A1013" s="25"/>
      <c r="E1013" s="63"/>
    </row>
    <row r="1014" spans="1:5" s="23" customFormat="1" x14ac:dyDescent="0.25">
      <c r="A1014" s="25"/>
      <c r="E1014" s="63"/>
    </row>
    <row r="1015" spans="1:5" s="23" customFormat="1" x14ac:dyDescent="0.25">
      <c r="A1015" s="25"/>
      <c r="E1015" s="63"/>
    </row>
    <row r="1016" spans="1:5" s="23" customFormat="1" x14ac:dyDescent="0.25">
      <c r="A1016" s="25"/>
      <c r="E1016" s="63"/>
    </row>
    <row r="1017" spans="1:5" s="23" customFormat="1" x14ac:dyDescent="0.25">
      <c r="A1017" s="25"/>
      <c r="E1017" s="63"/>
    </row>
    <row r="1018" spans="1:5" s="23" customFormat="1" x14ac:dyDescent="0.25">
      <c r="A1018" s="25"/>
      <c r="E1018" s="63"/>
    </row>
    <row r="1019" spans="1:5" s="23" customFormat="1" x14ac:dyDescent="0.25">
      <c r="A1019" s="25"/>
      <c r="E1019" s="63"/>
    </row>
    <row r="1020" spans="1:5" s="23" customFormat="1" x14ac:dyDescent="0.25">
      <c r="A1020" s="25"/>
      <c r="E1020" s="63"/>
    </row>
    <row r="1021" spans="1:5" s="23" customFormat="1" x14ac:dyDescent="0.25">
      <c r="A1021" s="25"/>
      <c r="E1021" s="63"/>
    </row>
    <row r="1022" spans="1:5" s="23" customFormat="1" x14ac:dyDescent="0.25">
      <c r="A1022" s="25"/>
      <c r="E1022" s="63"/>
    </row>
    <row r="1023" spans="1:5" s="23" customFormat="1" x14ac:dyDescent="0.25">
      <c r="A1023" s="25"/>
      <c r="E1023" s="63"/>
    </row>
    <row r="1024" spans="1:5" s="23" customFormat="1" x14ac:dyDescent="0.25">
      <c r="A1024" s="25"/>
      <c r="E1024" s="63"/>
    </row>
    <row r="1025" spans="1:5" s="23" customFormat="1" x14ac:dyDescent="0.25">
      <c r="A1025" s="25"/>
      <c r="E1025" s="63"/>
    </row>
    <row r="1026" spans="1:5" s="23" customFormat="1" x14ac:dyDescent="0.25">
      <c r="A1026" s="25"/>
      <c r="E1026" s="63"/>
    </row>
    <row r="1027" spans="1:5" s="23" customFormat="1" x14ac:dyDescent="0.25">
      <c r="A1027" s="25"/>
      <c r="E1027" s="63"/>
    </row>
    <row r="1028" spans="1:5" s="23" customFormat="1" x14ac:dyDescent="0.25">
      <c r="A1028" s="25"/>
      <c r="E1028" s="63"/>
    </row>
    <row r="1029" spans="1:5" s="23" customFormat="1" x14ac:dyDescent="0.25">
      <c r="A1029" s="25"/>
      <c r="E1029" s="63"/>
    </row>
    <row r="1030" spans="1:5" s="23" customFormat="1" x14ac:dyDescent="0.25">
      <c r="A1030" s="25"/>
      <c r="E1030" s="63"/>
    </row>
    <row r="1031" spans="1:5" s="23" customFormat="1" x14ac:dyDescent="0.25">
      <c r="A1031" s="25"/>
      <c r="E1031" s="63"/>
    </row>
    <row r="1032" spans="1:5" s="23" customFormat="1" x14ac:dyDescent="0.25">
      <c r="A1032" s="25"/>
      <c r="E1032" s="63"/>
    </row>
    <row r="1033" spans="1:5" s="23" customFormat="1" x14ac:dyDescent="0.25">
      <c r="A1033" s="25"/>
      <c r="E1033" s="63"/>
    </row>
    <row r="1034" spans="1:5" s="23" customFormat="1" x14ac:dyDescent="0.25">
      <c r="A1034" s="25"/>
      <c r="E1034" s="63"/>
    </row>
    <row r="1035" spans="1:5" s="23" customFormat="1" x14ac:dyDescent="0.25">
      <c r="A1035" s="25"/>
      <c r="E1035" s="63"/>
    </row>
    <row r="1036" spans="1:5" s="23" customFormat="1" x14ac:dyDescent="0.25">
      <c r="A1036" s="25"/>
      <c r="E1036" s="63"/>
    </row>
    <row r="1037" spans="1:5" s="23" customFormat="1" x14ac:dyDescent="0.25">
      <c r="A1037" s="25"/>
      <c r="E1037" s="63"/>
    </row>
    <row r="1038" spans="1:5" s="23" customFormat="1" x14ac:dyDescent="0.25">
      <c r="A1038" s="25"/>
      <c r="E1038" s="63"/>
    </row>
    <row r="1039" spans="1:5" s="23" customFormat="1" x14ac:dyDescent="0.25">
      <c r="A1039" s="25"/>
      <c r="E1039" s="63"/>
    </row>
    <row r="1040" spans="1:5" s="23" customFormat="1" x14ac:dyDescent="0.25">
      <c r="A1040" s="25"/>
      <c r="E1040" s="63"/>
    </row>
    <row r="1041" spans="1:5" s="23" customFormat="1" x14ac:dyDescent="0.25">
      <c r="A1041" s="25"/>
      <c r="E1041" s="63"/>
    </row>
    <row r="1042" spans="1:5" s="23" customFormat="1" x14ac:dyDescent="0.25">
      <c r="A1042" s="25"/>
      <c r="E1042" s="63"/>
    </row>
    <row r="1043" spans="1:5" s="23" customFormat="1" x14ac:dyDescent="0.25">
      <c r="A1043" s="25"/>
      <c r="E1043" s="63"/>
    </row>
    <row r="1044" spans="1:5" s="23" customFormat="1" x14ac:dyDescent="0.25">
      <c r="A1044" s="25"/>
      <c r="E1044" s="63"/>
    </row>
    <row r="1045" spans="1:5" s="23" customFormat="1" x14ac:dyDescent="0.25">
      <c r="A1045" s="25"/>
      <c r="E1045" s="63"/>
    </row>
    <row r="1046" spans="1:5" s="23" customFormat="1" x14ac:dyDescent="0.25">
      <c r="A1046" s="25"/>
      <c r="E1046" s="63"/>
    </row>
    <row r="1047" spans="1:5" s="23" customFormat="1" x14ac:dyDescent="0.25">
      <c r="A1047" s="25"/>
      <c r="E1047" s="63"/>
    </row>
    <row r="1048" spans="1:5" s="23" customFormat="1" x14ac:dyDescent="0.25">
      <c r="A1048" s="25"/>
      <c r="E1048" s="63"/>
    </row>
    <row r="1049" spans="1:5" s="23" customFormat="1" x14ac:dyDescent="0.25">
      <c r="A1049" s="25"/>
      <c r="E1049" s="63"/>
    </row>
    <row r="1050" spans="1:5" s="23" customFormat="1" x14ac:dyDescent="0.25">
      <c r="A1050" s="25"/>
      <c r="E1050" s="63"/>
    </row>
    <row r="1051" spans="1:5" s="23" customFormat="1" x14ac:dyDescent="0.25">
      <c r="A1051" s="25"/>
      <c r="E1051" s="63"/>
    </row>
    <row r="1052" spans="1:5" s="23" customFormat="1" x14ac:dyDescent="0.25">
      <c r="A1052" s="25"/>
      <c r="E1052" s="63"/>
    </row>
    <row r="1053" spans="1:5" s="23" customFormat="1" x14ac:dyDescent="0.25">
      <c r="A1053" s="25"/>
      <c r="E1053" s="63"/>
    </row>
    <row r="1054" spans="1:5" s="23" customFormat="1" x14ac:dyDescent="0.25">
      <c r="A1054" s="25"/>
      <c r="E1054" s="63"/>
    </row>
    <row r="1055" spans="1:5" s="23" customFormat="1" x14ac:dyDescent="0.25">
      <c r="A1055" s="25"/>
      <c r="E1055" s="63"/>
    </row>
    <row r="1056" spans="1:5" s="23" customFormat="1" x14ac:dyDescent="0.25">
      <c r="A1056" s="25"/>
      <c r="E1056" s="63"/>
    </row>
    <row r="1057" spans="1:5" s="23" customFormat="1" x14ac:dyDescent="0.25">
      <c r="A1057" s="25"/>
      <c r="E1057" s="63"/>
    </row>
    <row r="1058" spans="1:5" s="23" customFormat="1" x14ac:dyDescent="0.25">
      <c r="A1058" s="25"/>
      <c r="E1058" s="63"/>
    </row>
    <row r="1059" spans="1:5" s="23" customFormat="1" x14ac:dyDescent="0.25">
      <c r="A1059" s="25"/>
      <c r="E1059" s="63"/>
    </row>
    <row r="1060" spans="1:5" s="23" customFormat="1" x14ac:dyDescent="0.25">
      <c r="A1060" s="25"/>
      <c r="E1060" s="63"/>
    </row>
    <row r="1061" spans="1:5" s="23" customFormat="1" x14ac:dyDescent="0.25">
      <c r="A1061" s="25"/>
      <c r="E1061" s="63"/>
    </row>
    <row r="1062" spans="1:5" s="23" customFormat="1" x14ac:dyDescent="0.25">
      <c r="A1062" s="25"/>
      <c r="E1062" s="63"/>
    </row>
    <row r="1063" spans="1:5" s="23" customFormat="1" x14ac:dyDescent="0.25">
      <c r="A1063" s="25"/>
      <c r="E1063" s="63"/>
    </row>
    <row r="1064" spans="1:5" s="23" customFormat="1" x14ac:dyDescent="0.25">
      <c r="A1064" s="25"/>
      <c r="E1064" s="63"/>
    </row>
    <row r="1065" spans="1:5" s="23" customFormat="1" x14ac:dyDescent="0.25">
      <c r="A1065" s="25"/>
      <c r="E1065" s="63"/>
    </row>
    <row r="1066" spans="1:5" s="23" customFormat="1" x14ac:dyDescent="0.25">
      <c r="A1066" s="25"/>
      <c r="E1066" s="63"/>
    </row>
    <row r="1067" spans="1:5" s="23" customFormat="1" x14ac:dyDescent="0.25">
      <c r="A1067" s="25"/>
      <c r="E1067" s="63"/>
    </row>
    <row r="1068" spans="1:5" s="23" customFormat="1" x14ac:dyDescent="0.25">
      <c r="A1068" s="25"/>
      <c r="E1068" s="63"/>
    </row>
    <row r="1069" spans="1:5" s="23" customFormat="1" x14ac:dyDescent="0.25">
      <c r="A1069" s="25"/>
      <c r="E1069" s="63"/>
    </row>
    <row r="1070" spans="1:5" s="23" customFormat="1" x14ac:dyDescent="0.25">
      <c r="A1070" s="25"/>
      <c r="E1070" s="63"/>
    </row>
    <row r="1071" spans="1:5" s="23" customFormat="1" x14ac:dyDescent="0.25">
      <c r="A1071" s="25"/>
      <c r="E1071" s="63"/>
    </row>
    <row r="1072" spans="1:5" s="23" customFormat="1" x14ac:dyDescent="0.25">
      <c r="A1072" s="25"/>
      <c r="E1072" s="63"/>
    </row>
    <row r="1073" spans="1:5" s="23" customFormat="1" x14ac:dyDescent="0.25">
      <c r="A1073" s="25"/>
      <c r="E1073" s="63"/>
    </row>
    <row r="1074" spans="1:5" s="23" customFormat="1" x14ac:dyDescent="0.25">
      <c r="A1074" s="25"/>
      <c r="E1074" s="63"/>
    </row>
    <row r="1075" spans="1:5" s="23" customFormat="1" x14ac:dyDescent="0.25">
      <c r="A1075" s="25"/>
      <c r="E1075" s="63"/>
    </row>
    <row r="1076" spans="1:5" s="23" customFormat="1" x14ac:dyDescent="0.25">
      <c r="A1076" s="25"/>
      <c r="E1076" s="63"/>
    </row>
    <row r="1077" spans="1:5" s="23" customFormat="1" x14ac:dyDescent="0.25">
      <c r="A1077" s="25"/>
      <c r="E1077" s="63"/>
    </row>
    <row r="1078" spans="1:5" s="23" customFormat="1" x14ac:dyDescent="0.25">
      <c r="A1078" s="25"/>
      <c r="E1078" s="63"/>
    </row>
    <row r="1079" spans="1:5" s="23" customFormat="1" x14ac:dyDescent="0.25">
      <c r="A1079" s="25"/>
      <c r="E1079" s="63"/>
    </row>
    <row r="1080" spans="1:5" s="58" customFormat="1" x14ac:dyDescent="0.25">
      <c r="A1080" s="25"/>
      <c r="B1080" s="23"/>
      <c r="C1080" s="23"/>
      <c r="D1080" s="23"/>
      <c r="E1080" s="74"/>
    </row>
  </sheetData>
  <sheetProtection algorithmName="SHA-512" hashValue="OFK7DPfwQQ4oHjocoBo8MFEI9We5EYOrYj+1CjvPMZeR2r4UrSf+rOyz7DCPGrqBY5K2BE3SxT3riy0gsvblXA==" saltValue="ybfpvNB/FS3Xg0FjzLdTVA==" spinCount="100000" sheet="1" objects="1" scenarios="1"/>
  <protectedRanges>
    <protectedRange sqref="E11:L34" name="Диапазон1"/>
  </protectedRanges>
  <mergeCells count="42">
    <mergeCell ref="I737:I738"/>
    <mergeCell ref="J737:J738"/>
    <mergeCell ref="J739:J740"/>
    <mergeCell ref="J741:J742"/>
    <mergeCell ref="J743:J744"/>
    <mergeCell ref="I735:I736"/>
    <mergeCell ref="J735:J736"/>
    <mergeCell ref="E25:L32"/>
    <mergeCell ref="F33:G33"/>
    <mergeCell ref="H33:L33"/>
    <mergeCell ref="F34:G34"/>
    <mergeCell ref="H34:L34"/>
    <mergeCell ref="E36:F36"/>
    <mergeCell ref="G36:K36"/>
    <mergeCell ref="E37:F37"/>
    <mergeCell ref="G37:K37"/>
    <mergeCell ref="J729:J730"/>
    <mergeCell ref="J731:J732"/>
    <mergeCell ref="J733:J734"/>
    <mergeCell ref="H12:L12"/>
    <mergeCell ref="H24:L24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F6:G6"/>
    <mergeCell ref="H6:L6"/>
    <mergeCell ref="F7:G7"/>
    <mergeCell ref="H7:L7"/>
    <mergeCell ref="H11:L11"/>
    <mergeCell ref="G2:I2"/>
    <mergeCell ref="G3:I3"/>
    <mergeCell ref="H4:K4"/>
    <mergeCell ref="F5:G5"/>
    <mergeCell ref="H5:L5"/>
  </mergeCells>
  <conditionalFormatting sqref="E37:F37">
    <cfRule type="expression" dxfId="0" priority="1">
      <formula>$E$37="Заказная позиция"</formula>
    </cfRule>
  </conditionalFormatting>
  <dataValidations count="12">
    <dataValidation type="list" allowBlank="1" showInputMessage="1" showErrorMessage="1" sqref="H13:L13">
      <formula1>Мощность</formula1>
    </dataValidation>
    <dataValidation type="list" allowBlank="1" showInputMessage="1" showErrorMessage="1" sqref="H15:L15">
      <formula1>Напряжения</formula1>
    </dataValidation>
    <dataValidation type="list" allowBlank="1" showInputMessage="1" showErrorMessage="1" sqref="H20:L20">
      <formula1>Вентиляция</formula1>
    </dataValidation>
    <dataValidation type="list" allowBlank="1" showInputMessage="1" showErrorMessage="1" sqref="H18:L18">
      <formula1>IP</formula1>
    </dataValidation>
    <dataValidation type="list" allowBlank="1" showInputMessage="1" showErrorMessage="1" sqref="H14:L14">
      <formula1>Материал</formula1>
    </dataValidation>
    <dataValidation type="list" allowBlank="1" showInputMessage="1" showErrorMessage="1" sqref="H16:L16">
      <formula1>Схемы</formula1>
    </dataValidation>
    <dataValidation type="list" allowBlank="1" showInputMessage="1" showErrorMessage="1" sqref="H17:L17">
      <formula1>Высота</formula1>
    </dataValidation>
    <dataValidation type="list" allowBlank="1" showInputMessage="1" showErrorMessage="1" sqref="H23:L23">
      <formula1>Изоляция</formula1>
    </dataValidation>
    <dataValidation type="list" allowBlank="1" showInputMessage="1" showErrorMessage="1" sqref="H24:L24">
      <formula1>Температуры</formula1>
    </dataValidation>
    <dataValidation type="list" allowBlank="1" showInputMessage="1" showErrorMessage="1" sqref="H22:L22">
      <formula1>Сейсмостойкость</formula1>
    </dataValidation>
    <dataValidation type="list" allowBlank="1" showInputMessage="1" showErrorMessage="1" sqref="H21:L21">
      <formula1>Проставки</formula1>
    </dataValidation>
    <dataValidation type="list" allowBlank="1" showInputMessage="1" showErrorMessage="1" sqref="H19:L19">
      <formula1>Выводы</formula1>
    </dataValidation>
  </dataValidations>
  <hyperlinks>
    <hyperlink ref="F7" r:id="rId1" tooltip="tver@dkc.ru"/>
    <hyperlink ref="H7" r:id="rId2" tooltip="info@dkc.ru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'Для инфы'!#REF!</xm:f>
          </x14:formula1>
          <xm:sqref>D19 F19:G19</xm:sqref>
        </x14:dataValidation>
        <x14:dataValidation type="list" allowBlank="1" showInputMessage="1" showErrorMessage="1">
          <x14:formula1>
            <xm:f>'Для инфы'!#REF!</xm:f>
          </x14:formula1>
          <xm:sqref>F22:G24 D21 F13:G18 D13:D18 D22:D24 D20 F20:G20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5"/>
  <sheetViews>
    <sheetView topLeftCell="A91" workbookViewId="0">
      <selection activeCell="F105" sqref="F105"/>
    </sheetView>
  </sheetViews>
  <sheetFormatPr defaultColWidth="8.7109375" defaultRowHeight="15" x14ac:dyDescent="0.25"/>
  <cols>
    <col min="1" max="1" width="12.7109375" style="2" bestFit="1" customWidth="1"/>
    <col min="2" max="2" width="23" style="83" bestFit="1" customWidth="1"/>
    <col min="3" max="3" width="17.85546875" style="2" bestFit="1" customWidth="1"/>
    <col min="4" max="4" width="16.85546875" style="2" customWidth="1"/>
    <col min="5" max="5" width="18.140625" style="2" bestFit="1" customWidth="1"/>
    <col min="6" max="6" width="20.28515625" style="2" customWidth="1"/>
    <col min="7" max="7" width="30.28515625" style="2" bestFit="1" customWidth="1"/>
    <col min="8" max="8" width="17" style="2" bestFit="1" customWidth="1"/>
    <col min="9" max="9" width="12.5703125" style="2" bestFit="1" customWidth="1"/>
    <col min="10" max="10" width="14.140625" style="2" bestFit="1" customWidth="1"/>
    <col min="11" max="11" width="11.5703125" style="2" bestFit="1" customWidth="1"/>
    <col min="12" max="12" width="14.7109375" style="2" bestFit="1" customWidth="1"/>
    <col min="13" max="13" width="9.85546875" style="2" bestFit="1" customWidth="1"/>
    <col min="14" max="16384" width="8.7109375" style="2"/>
  </cols>
  <sheetData>
    <row r="2" spans="1:14" x14ac:dyDescent="0.25">
      <c r="A2" s="1"/>
      <c r="B2" s="82" t="s">
        <v>173</v>
      </c>
      <c r="C2" s="1" t="str">
        <f>Конфигуратор!E37</f>
        <v>TDA06ADYN5AF000</v>
      </c>
      <c r="D2" s="1" t="s">
        <v>174</v>
      </c>
      <c r="E2" s="1" t="str">
        <f>IFERROR(VLOOKUP(C2,F:F,1,0),0)</f>
        <v>TDA06ADYN5AF000</v>
      </c>
      <c r="F2" s="1"/>
    </row>
    <row r="3" spans="1:14" x14ac:dyDescent="0.25">
      <c r="A3" s="1"/>
      <c r="B3" s="82"/>
      <c r="C3" s="3"/>
      <c r="D3" s="3"/>
      <c r="E3" s="3"/>
      <c r="F3" s="3"/>
      <c r="K3" s="3"/>
    </row>
    <row r="4" spans="1:14" x14ac:dyDescent="0.25">
      <c r="A4" s="1"/>
      <c r="B4" s="82"/>
      <c r="C4" s="3"/>
      <c r="D4" s="3"/>
      <c r="E4" s="3"/>
      <c r="F4" s="3"/>
      <c r="K4" s="3"/>
    </row>
    <row r="6" spans="1:14" ht="15.75" thickBot="1" x14ac:dyDescent="0.3"/>
    <row r="7" spans="1:14" ht="15.75" thickBot="1" x14ac:dyDescent="0.3">
      <c r="A7" s="12" t="s">
        <v>96</v>
      </c>
      <c r="B7" s="84" t="s">
        <v>160</v>
      </c>
      <c r="C7" s="13" t="s">
        <v>0</v>
      </c>
      <c r="D7" s="89" t="s">
        <v>169</v>
      </c>
      <c r="E7" s="89" t="s">
        <v>160</v>
      </c>
      <c r="F7" s="14" t="s">
        <v>1</v>
      </c>
      <c r="G7" s="15" t="s">
        <v>90</v>
      </c>
      <c r="H7" s="15" t="s">
        <v>160</v>
      </c>
      <c r="I7" s="15" t="s">
        <v>92</v>
      </c>
      <c r="J7" s="12" t="s">
        <v>93</v>
      </c>
      <c r="K7" s="16" t="s">
        <v>94</v>
      </c>
      <c r="L7" s="16" t="s">
        <v>160</v>
      </c>
      <c r="M7" s="16" t="s">
        <v>170</v>
      </c>
      <c r="N7" s="110" t="s">
        <v>273</v>
      </c>
    </row>
    <row r="8" spans="1:14" ht="15.75" thickBot="1" x14ac:dyDescent="0.3">
      <c r="A8" s="76">
        <v>100</v>
      </c>
      <c r="B8" s="81" t="s">
        <v>143</v>
      </c>
      <c r="C8" s="4" t="s">
        <v>2</v>
      </c>
      <c r="D8" s="4">
        <v>1</v>
      </c>
      <c r="E8" s="4" t="s">
        <v>163</v>
      </c>
      <c r="F8" s="5" t="s">
        <v>3</v>
      </c>
      <c r="G8" s="6" t="s">
        <v>161</v>
      </c>
      <c r="H8" s="6" t="s">
        <v>156</v>
      </c>
      <c r="I8" s="7" t="s">
        <v>91</v>
      </c>
      <c r="J8" s="2" t="s">
        <v>98</v>
      </c>
      <c r="K8" s="2" t="s">
        <v>95</v>
      </c>
      <c r="L8" s="2" t="s">
        <v>158</v>
      </c>
      <c r="M8" s="2" t="s">
        <v>157</v>
      </c>
      <c r="N8" s="2" t="s">
        <v>98</v>
      </c>
    </row>
    <row r="9" spans="1:14" ht="15.75" thickBot="1" x14ac:dyDescent="0.3">
      <c r="A9" s="77">
        <f>A8</f>
        <v>100</v>
      </c>
      <c r="B9" s="81" t="s">
        <v>143</v>
      </c>
      <c r="C9" s="8" t="s">
        <v>7</v>
      </c>
      <c r="D9" s="8">
        <v>2</v>
      </c>
      <c r="E9" s="8" t="s">
        <v>164</v>
      </c>
      <c r="F9" s="9" t="s">
        <v>8</v>
      </c>
      <c r="G9" s="6" t="s">
        <v>161</v>
      </c>
      <c r="H9" s="6" t="s">
        <v>156</v>
      </c>
      <c r="I9" s="7" t="s">
        <v>91</v>
      </c>
      <c r="J9" s="2" t="s">
        <v>98</v>
      </c>
      <c r="K9" s="2" t="s">
        <v>95</v>
      </c>
      <c r="L9" s="2" t="s">
        <v>158</v>
      </c>
      <c r="M9" s="2" t="s">
        <v>157</v>
      </c>
      <c r="N9" s="2" t="s">
        <v>98</v>
      </c>
    </row>
    <row r="10" spans="1:14" x14ac:dyDescent="0.25">
      <c r="A10" s="77">
        <v>160</v>
      </c>
      <c r="B10" s="85" t="s">
        <v>144</v>
      </c>
      <c r="C10" s="4" t="s">
        <v>2</v>
      </c>
      <c r="D10" s="4">
        <v>1</v>
      </c>
      <c r="E10" s="4" t="s">
        <v>163</v>
      </c>
      <c r="F10" s="10" t="s">
        <v>12</v>
      </c>
      <c r="G10" s="6" t="s">
        <v>161</v>
      </c>
      <c r="H10" s="6" t="s">
        <v>156</v>
      </c>
      <c r="I10" s="7" t="s">
        <v>91</v>
      </c>
      <c r="J10" s="2" t="s">
        <v>98</v>
      </c>
      <c r="K10" s="2" t="s">
        <v>95</v>
      </c>
      <c r="L10" s="2" t="s">
        <v>158</v>
      </c>
      <c r="M10" s="2" t="s">
        <v>157</v>
      </c>
      <c r="N10" s="2" t="s">
        <v>98</v>
      </c>
    </row>
    <row r="11" spans="1:14" ht="15.75" thickBot="1" x14ac:dyDescent="0.3">
      <c r="A11" s="77">
        <f>A10</f>
        <v>160</v>
      </c>
      <c r="B11" s="85" t="s">
        <v>144</v>
      </c>
      <c r="C11" s="8" t="s">
        <v>7</v>
      </c>
      <c r="D11" s="8">
        <v>2</v>
      </c>
      <c r="E11" s="8" t="s">
        <v>164</v>
      </c>
      <c r="F11" s="9" t="s">
        <v>17</v>
      </c>
      <c r="G11" s="6" t="s">
        <v>161</v>
      </c>
      <c r="H11" s="6" t="s">
        <v>156</v>
      </c>
      <c r="I11" s="7" t="s">
        <v>91</v>
      </c>
      <c r="J11" s="2" t="s">
        <v>98</v>
      </c>
      <c r="K11" s="2" t="s">
        <v>95</v>
      </c>
      <c r="L11" s="2" t="s">
        <v>158</v>
      </c>
      <c r="M11" s="2" t="s">
        <v>157</v>
      </c>
      <c r="N11" s="2" t="s">
        <v>98</v>
      </c>
    </row>
    <row r="12" spans="1:14" x14ac:dyDescent="0.25">
      <c r="A12" s="76">
        <v>250</v>
      </c>
      <c r="B12" s="81" t="s">
        <v>145</v>
      </c>
      <c r="C12" s="4" t="s">
        <v>2</v>
      </c>
      <c r="D12" s="4">
        <v>1</v>
      </c>
      <c r="E12" s="4" t="s">
        <v>163</v>
      </c>
      <c r="F12" s="5" t="s">
        <v>22</v>
      </c>
      <c r="G12" s="6" t="s">
        <v>161</v>
      </c>
      <c r="H12" s="6" t="s">
        <v>156</v>
      </c>
      <c r="I12" s="7" t="s">
        <v>91</v>
      </c>
      <c r="J12" s="2" t="s">
        <v>98</v>
      </c>
      <c r="K12" s="2" t="s">
        <v>95</v>
      </c>
      <c r="L12" s="2" t="s">
        <v>158</v>
      </c>
      <c r="M12" s="2" t="s">
        <v>157</v>
      </c>
      <c r="N12" s="2" t="s">
        <v>98</v>
      </c>
    </row>
    <row r="13" spans="1:14" ht="15.75" thickBot="1" x14ac:dyDescent="0.3">
      <c r="A13" s="77">
        <f>A12</f>
        <v>250</v>
      </c>
      <c r="B13" s="85" t="s">
        <v>145</v>
      </c>
      <c r="C13" s="8" t="s">
        <v>7</v>
      </c>
      <c r="D13" s="8">
        <v>2</v>
      </c>
      <c r="E13" s="8" t="s">
        <v>164</v>
      </c>
      <c r="F13" s="94" t="s">
        <v>26</v>
      </c>
      <c r="G13" s="6" t="s">
        <v>161</v>
      </c>
      <c r="H13" s="6" t="s">
        <v>156</v>
      </c>
      <c r="I13" s="7" t="s">
        <v>91</v>
      </c>
      <c r="J13" s="2" t="s">
        <v>98</v>
      </c>
      <c r="K13" s="2" t="s">
        <v>95</v>
      </c>
      <c r="L13" s="2" t="s">
        <v>158</v>
      </c>
      <c r="M13" s="2" t="s">
        <v>157</v>
      </c>
      <c r="N13" s="2" t="s">
        <v>98</v>
      </c>
    </row>
    <row r="14" spans="1:14" x14ac:dyDescent="0.25">
      <c r="A14" s="77">
        <v>400</v>
      </c>
      <c r="B14" s="85" t="s">
        <v>146</v>
      </c>
      <c r="C14" s="4" t="s">
        <v>2</v>
      </c>
      <c r="D14" s="4">
        <v>1</v>
      </c>
      <c r="E14" s="4" t="s">
        <v>163</v>
      </c>
      <c r="F14" s="5" t="s">
        <v>30</v>
      </c>
      <c r="G14" s="6" t="s">
        <v>161</v>
      </c>
      <c r="H14" s="6" t="s">
        <v>156</v>
      </c>
      <c r="I14" s="7" t="s">
        <v>91</v>
      </c>
      <c r="J14" s="2" t="s">
        <v>98</v>
      </c>
      <c r="K14" s="2" t="s">
        <v>95</v>
      </c>
      <c r="L14" s="2" t="s">
        <v>158</v>
      </c>
      <c r="M14" s="2" t="s">
        <v>157</v>
      </c>
      <c r="N14" s="2" t="s">
        <v>98</v>
      </c>
    </row>
    <row r="15" spans="1:14" ht="15.75" thickBot="1" x14ac:dyDescent="0.3">
      <c r="A15" s="77">
        <f>A14</f>
        <v>400</v>
      </c>
      <c r="B15" s="85" t="s">
        <v>146</v>
      </c>
      <c r="C15" s="8" t="s">
        <v>7</v>
      </c>
      <c r="D15" s="8">
        <v>2</v>
      </c>
      <c r="E15" s="8" t="s">
        <v>164</v>
      </c>
      <c r="F15" s="9" t="s">
        <v>34</v>
      </c>
      <c r="G15" s="6" t="s">
        <v>161</v>
      </c>
      <c r="H15" s="6" t="s">
        <v>156</v>
      </c>
      <c r="I15" s="7" t="s">
        <v>91</v>
      </c>
      <c r="J15" s="2" t="s">
        <v>98</v>
      </c>
      <c r="K15" s="2" t="s">
        <v>95</v>
      </c>
      <c r="L15" s="2" t="s">
        <v>158</v>
      </c>
      <c r="M15" s="2" t="s">
        <v>157</v>
      </c>
      <c r="N15" s="2" t="s">
        <v>98</v>
      </c>
    </row>
    <row r="16" spans="1:14" x14ac:dyDescent="0.25">
      <c r="A16" s="77">
        <v>500</v>
      </c>
      <c r="B16" s="85" t="s">
        <v>147</v>
      </c>
      <c r="C16" s="4" t="s">
        <v>2</v>
      </c>
      <c r="D16" s="4">
        <v>1</v>
      </c>
      <c r="E16" s="4" t="s">
        <v>163</v>
      </c>
      <c r="F16" s="5" t="s">
        <v>38</v>
      </c>
      <c r="G16" s="6" t="s">
        <v>161</v>
      </c>
      <c r="H16" s="6" t="s">
        <v>156</v>
      </c>
      <c r="I16" s="7" t="s">
        <v>91</v>
      </c>
      <c r="J16" s="2" t="s">
        <v>98</v>
      </c>
      <c r="K16" s="2" t="s">
        <v>95</v>
      </c>
      <c r="L16" s="2" t="s">
        <v>158</v>
      </c>
      <c r="M16" s="2" t="s">
        <v>157</v>
      </c>
      <c r="N16" s="2" t="s">
        <v>98</v>
      </c>
    </row>
    <row r="17" spans="1:14" ht="15.75" thickBot="1" x14ac:dyDescent="0.3">
      <c r="A17" s="77">
        <f>A16</f>
        <v>500</v>
      </c>
      <c r="B17" s="85" t="s">
        <v>147</v>
      </c>
      <c r="C17" s="8" t="s">
        <v>7</v>
      </c>
      <c r="D17" s="8">
        <v>2</v>
      </c>
      <c r="E17" s="8" t="s">
        <v>164</v>
      </c>
      <c r="F17" s="9" t="s">
        <v>42</v>
      </c>
      <c r="G17" s="6" t="s">
        <v>161</v>
      </c>
      <c r="H17" s="6" t="s">
        <v>156</v>
      </c>
      <c r="I17" s="7" t="s">
        <v>91</v>
      </c>
      <c r="J17" s="2" t="s">
        <v>98</v>
      </c>
      <c r="K17" s="2" t="s">
        <v>95</v>
      </c>
      <c r="L17" s="2" t="s">
        <v>158</v>
      </c>
      <c r="M17" s="2" t="s">
        <v>157</v>
      </c>
      <c r="N17" s="2" t="s">
        <v>98</v>
      </c>
    </row>
    <row r="18" spans="1:14" x14ac:dyDescent="0.25">
      <c r="A18" s="78">
        <v>630</v>
      </c>
      <c r="B18" s="86" t="s">
        <v>148</v>
      </c>
      <c r="C18" s="4" t="s">
        <v>2</v>
      </c>
      <c r="D18" s="4">
        <v>1</v>
      </c>
      <c r="E18" s="4" t="s">
        <v>163</v>
      </c>
      <c r="F18" s="5" t="s">
        <v>46</v>
      </c>
      <c r="G18" s="6" t="s">
        <v>161</v>
      </c>
      <c r="H18" s="6" t="s">
        <v>156</v>
      </c>
      <c r="I18" s="7" t="s">
        <v>91</v>
      </c>
      <c r="J18" s="2" t="s">
        <v>98</v>
      </c>
      <c r="K18" s="2" t="s">
        <v>95</v>
      </c>
      <c r="L18" s="2" t="s">
        <v>158</v>
      </c>
      <c r="M18" s="2" t="s">
        <v>157</v>
      </c>
      <c r="N18" s="2" t="s">
        <v>98</v>
      </c>
    </row>
    <row r="19" spans="1:14" ht="15.75" thickBot="1" x14ac:dyDescent="0.3">
      <c r="A19" s="79">
        <f t="shared" ref="A19:A21" si="0">A18</f>
        <v>630</v>
      </c>
      <c r="B19" s="87" t="s">
        <v>148</v>
      </c>
      <c r="C19" s="8" t="s">
        <v>7</v>
      </c>
      <c r="D19" s="8">
        <v>2</v>
      </c>
      <c r="E19" s="8" t="s">
        <v>164</v>
      </c>
      <c r="F19" s="9" t="s">
        <v>50</v>
      </c>
      <c r="G19" s="6" t="s">
        <v>161</v>
      </c>
      <c r="H19" s="6" t="s">
        <v>156</v>
      </c>
      <c r="I19" s="7" t="s">
        <v>91</v>
      </c>
      <c r="J19" s="2" t="s">
        <v>98</v>
      </c>
      <c r="K19" s="2" t="s">
        <v>95</v>
      </c>
      <c r="L19" s="2" t="s">
        <v>158</v>
      </c>
      <c r="M19" s="2" t="s">
        <v>157</v>
      </c>
      <c r="N19" s="2" t="s">
        <v>98</v>
      </c>
    </row>
    <row r="20" spans="1:14" x14ac:dyDescent="0.25">
      <c r="A20" s="79">
        <f t="shared" si="0"/>
        <v>630</v>
      </c>
      <c r="B20" s="87" t="s">
        <v>148</v>
      </c>
      <c r="C20" s="4" t="s">
        <v>13</v>
      </c>
      <c r="D20" s="90">
        <v>3</v>
      </c>
      <c r="E20" s="90" t="s">
        <v>165</v>
      </c>
      <c r="F20" s="9" t="s">
        <v>54</v>
      </c>
      <c r="G20" s="6" t="s">
        <v>161</v>
      </c>
      <c r="H20" s="6" t="s">
        <v>156</v>
      </c>
      <c r="I20" s="7" t="s">
        <v>91</v>
      </c>
      <c r="J20" s="2" t="s">
        <v>97</v>
      </c>
      <c r="K20" s="2" t="s">
        <v>95</v>
      </c>
      <c r="L20" s="2" t="s">
        <v>158</v>
      </c>
      <c r="M20" s="2" t="s">
        <v>157</v>
      </c>
      <c r="N20" s="2" t="s">
        <v>98</v>
      </c>
    </row>
    <row r="21" spans="1:14" ht="15.75" thickBot="1" x14ac:dyDescent="0.3">
      <c r="A21" s="79">
        <f t="shared" si="0"/>
        <v>630</v>
      </c>
      <c r="B21" s="87" t="s">
        <v>148</v>
      </c>
      <c r="C21" s="8" t="s">
        <v>18</v>
      </c>
      <c r="D21" s="8">
        <v>4</v>
      </c>
      <c r="E21" s="8" t="s">
        <v>166</v>
      </c>
      <c r="F21" s="9" t="s">
        <v>58</v>
      </c>
      <c r="G21" s="6" t="s">
        <v>161</v>
      </c>
      <c r="H21" s="6" t="s">
        <v>156</v>
      </c>
      <c r="I21" s="7" t="s">
        <v>91</v>
      </c>
      <c r="J21" s="2" t="s">
        <v>97</v>
      </c>
      <c r="K21" s="2" t="s">
        <v>95</v>
      </c>
      <c r="L21" s="2" t="s">
        <v>158</v>
      </c>
      <c r="M21" s="2" t="s">
        <v>157</v>
      </c>
      <c r="N21" s="2" t="s">
        <v>98</v>
      </c>
    </row>
    <row r="22" spans="1:14" x14ac:dyDescent="0.25">
      <c r="A22" s="77">
        <v>800</v>
      </c>
      <c r="B22" s="85" t="s">
        <v>149</v>
      </c>
      <c r="C22" s="4" t="s">
        <v>2</v>
      </c>
      <c r="D22" s="4">
        <v>1</v>
      </c>
      <c r="E22" s="4" t="s">
        <v>163</v>
      </c>
      <c r="F22" s="5" t="s">
        <v>62</v>
      </c>
      <c r="G22" s="6" t="s">
        <v>161</v>
      </c>
      <c r="H22" s="6" t="s">
        <v>156</v>
      </c>
      <c r="I22" s="7" t="s">
        <v>91</v>
      </c>
      <c r="J22" s="2" t="s">
        <v>98</v>
      </c>
      <c r="K22" s="2" t="s">
        <v>95</v>
      </c>
      <c r="L22" s="2" t="s">
        <v>158</v>
      </c>
      <c r="M22" s="2" t="s">
        <v>157</v>
      </c>
      <c r="N22" s="2" t="s">
        <v>98</v>
      </c>
    </row>
    <row r="23" spans="1:14" ht="15.75" thickBot="1" x14ac:dyDescent="0.3">
      <c r="A23" s="77">
        <f t="shared" ref="A23:A25" si="1">A22</f>
        <v>800</v>
      </c>
      <c r="B23" s="85" t="s">
        <v>149</v>
      </c>
      <c r="C23" s="8" t="s">
        <v>7</v>
      </c>
      <c r="D23" s="8">
        <v>2</v>
      </c>
      <c r="E23" s="8" t="s">
        <v>164</v>
      </c>
      <c r="F23" s="9" t="s">
        <v>66</v>
      </c>
      <c r="G23" s="6" t="s">
        <v>161</v>
      </c>
      <c r="H23" s="6" t="s">
        <v>156</v>
      </c>
      <c r="I23" s="7" t="s">
        <v>91</v>
      </c>
      <c r="J23" s="2" t="s">
        <v>98</v>
      </c>
      <c r="K23" s="2" t="s">
        <v>95</v>
      </c>
      <c r="L23" s="2" t="s">
        <v>158</v>
      </c>
      <c r="M23" s="2" t="s">
        <v>157</v>
      </c>
      <c r="N23" s="2" t="s">
        <v>98</v>
      </c>
    </row>
    <row r="24" spans="1:14" x14ac:dyDescent="0.25">
      <c r="A24" s="77">
        <f t="shared" si="1"/>
        <v>800</v>
      </c>
      <c r="B24" s="85" t="s">
        <v>149</v>
      </c>
      <c r="C24" s="4" t="s">
        <v>13</v>
      </c>
      <c r="D24" s="90">
        <v>3</v>
      </c>
      <c r="E24" s="90" t="s">
        <v>165</v>
      </c>
      <c r="F24" s="9" t="s">
        <v>70</v>
      </c>
      <c r="G24" s="6" t="s">
        <v>161</v>
      </c>
      <c r="H24" s="6" t="s">
        <v>156</v>
      </c>
      <c r="I24" s="7" t="s">
        <v>91</v>
      </c>
      <c r="J24" s="2" t="s">
        <v>97</v>
      </c>
      <c r="K24" s="2" t="s">
        <v>95</v>
      </c>
      <c r="L24" s="2" t="s">
        <v>158</v>
      </c>
      <c r="M24" s="2" t="s">
        <v>157</v>
      </c>
      <c r="N24" s="2" t="s">
        <v>98</v>
      </c>
    </row>
    <row r="25" spans="1:14" ht="15.75" thickBot="1" x14ac:dyDescent="0.3">
      <c r="A25" s="77">
        <f t="shared" si="1"/>
        <v>800</v>
      </c>
      <c r="B25" s="85" t="s">
        <v>149</v>
      </c>
      <c r="C25" s="8" t="s">
        <v>18</v>
      </c>
      <c r="D25" s="8">
        <v>4</v>
      </c>
      <c r="E25" s="8" t="s">
        <v>166</v>
      </c>
      <c r="F25" s="9" t="s">
        <v>74</v>
      </c>
      <c r="G25" s="6" t="s">
        <v>161</v>
      </c>
      <c r="H25" s="6" t="s">
        <v>156</v>
      </c>
      <c r="I25" s="7" t="s">
        <v>91</v>
      </c>
      <c r="J25" s="2" t="s">
        <v>97</v>
      </c>
      <c r="K25" s="2" t="s">
        <v>95</v>
      </c>
      <c r="L25" s="2" t="s">
        <v>158</v>
      </c>
      <c r="M25" s="2" t="s">
        <v>157</v>
      </c>
      <c r="N25" s="2" t="s">
        <v>98</v>
      </c>
    </row>
    <row r="26" spans="1:14" x14ac:dyDescent="0.25">
      <c r="A26" s="76">
        <v>1000</v>
      </c>
      <c r="B26" s="81" t="s">
        <v>150</v>
      </c>
      <c r="C26" s="4" t="s">
        <v>2</v>
      </c>
      <c r="D26" s="4">
        <v>1</v>
      </c>
      <c r="E26" s="4" t="s">
        <v>163</v>
      </c>
      <c r="F26" s="5" t="s">
        <v>78</v>
      </c>
      <c r="G26" s="6" t="s">
        <v>161</v>
      </c>
      <c r="H26" s="6" t="s">
        <v>156</v>
      </c>
      <c r="I26" s="7" t="s">
        <v>91</v>
      </c>
      <c r="J26" s="2" t="s">
        <v>98</v>
      </c>
      <c r="K26" s="2" t="s">
        <v>95</v>
      </c>
      <c r="L26" s="2" t="s">
        <v>158</v>
      </c>
      <c r="M26" s="2" t="s">
        <v>157</v>
      </c>
      <c r="N26" s="2" t="s">
        <v>98</v>
      </c>
    </row>
    <row r="27" spans="1:14" ht="15.75" thickBot="1" x14ac:dyDescent="0.3">
      <c r="A27" s="77">
        <f t="shared" ref="A27:A29" si="2">A26</f>
        <v>1000</v>
      </c>
      <c r="B27" s="85" t="s">
        <v>150</v>
      </c>
      <c r="C27" s="8" t="s">
        <v>7</v>
      </c>
      <c r="D27" s="8">
        <v>2</v>
      </c>
      <c r="E27" s="8" t="s">
        <v>164</v>
      </c>
      <c r="F27" s="9" t="s">
        <v>82</v>
      </c>
      <c r="G27" s="6" t="s">
        <v>161</v>
      </c>
      <c r="H27" s="6" t="s">
        <v>156</v>
      </c>
      <c r="I27" s="7" t="s">
        <v>91</v>
      </c>
      <c r="J27" s="2" t="s">
        <v>98</v>
      </c>
      <c r="K27" s="2" t="s">
        <v>95</v>
      </c>
      <c r="L27" s="2" t="s">
        <v>158</v>
      </c>
      <c r="M27" s="2" t="s">
        <v>157</v>
      </c>
      <c r="N27" s="2" t="s">
        <v>98</v>
      </c>
    </row>
    <row r="28" spans="1:14" x14ac:dyDescent="0.25">
      <c r="A28" s="77">
        <f t="shared" si="2"/>
        <v>1000</v>
      </c>
      <c r="B28" s="85" t="s">
        <v>150</v>
      </c>
      <c r="C28" s="4" t="s">
        <v>13</v>
      </c>
      <c r="D28" s="90">
        <v>3</v>
      </c>
      <c r="E28" s="90" t="s">
        <v>165</v>
      </c>
      <c r="F28" s="9" t="s">
        <v>86</v>
      </c>
      <c r="G28" s="6" t="s">
        <v>161</v>
      </c>
      <c r="H28" s="6" t="s">
        <v>156</v>
      </c>
      <c r="I28" s="7" t="s">
        <v>91</v>
      </c>
      <c r="J28" s="2" t="s">
        <v>97</v>
      </c>
      <c r="K28" s="2" t="s">
        <v>95</v>
      </c>
      <c r="L28" s="2" t="s">
        <v>158</v>
      </c>
      <c r="M28" s="2" t="s">
        <v>157</v>
      </c>
      <c r="N28" s="2" t="s">
        <v>98</v>
      </c>
    </row>
    <row r="29" spans="1:14" ht="15.75" thickBot="1" x14ac:dyDescent="0.3">
      <c r="A29" s="80">
        <f t="shared" si="2"/>
        <v>1000</v>
      </c>
      <c r="B29" s="88" t="s">
        <v>150</v>
      </c>
      <c r="C29" s="11" t="s">
        <v>18</v>
      </c>
      <c r="D29" s="8">
        <v>4</v>
      </c>
      <c r="E29" s="8" t="s">
        <v>166</v>
      </c>
      <c r="F29" s="9" t="s">
        <v>88</v>
      </c>
      <c r="G29" s="6" t="s">
        <v>161</v>
      </c>
      <c r="H29" s="6" t="s">
        <v>156</v>
      </c>
      <c r="I29" s="7" t="s">
        <v>91</v>
      </c>
      <c r="J29" s="2" t="s">
        <v>97</v>
      </c>
      <c r="K29" s="2" t="s">
        <v>95</v>
      </c>
      <c r="L29" s="2" t="s">
        <v>158</v>
      </c>
      <c r="M29" s="2" t="s">
        <v>157</v>
      </c>
      <c r="N29" s="2" t="s">
        <v>98</v>
      </c>
    </row>
    <row r="30" spans="1:14" x14ac:dyDescent="0.25">
      <c r="A30" s="76">
        <v>1250</v>
      </c>
      <c r="B30" s="81" t="s">
        <v>151</v>
      </c>
      <c r="C30" s="4" t="s">
        <v>2</v>
      </c>
      <c r="D30" s="4">
        <v>1</v>
      </c>
      <c r="E30" s="4" t="s">
        <v>163</v>
      </c>
      <c r="F30" s="5" t="s">
        <v>4</v>
      </c>
      <c r="G30" s="6" t="s">
        <v>161</v>
      </c>
      <c r="H30" s="6" t="s">
        <v>156</v>
      </c>
      <c r="I30" s="7" t="s">
        <v>91</v>
      </c>
      <c r="J30" s="2" t="s">
        <v>98</v>
      </c>
      <c r="K30" s="2" t="s">
        <v>95</v>
      </c>
      <c r="L30" s="2" t="s">
        <v>158</v>
      </c>
      <c r="M30" s="2" t="s">
        <v>157</v>
      </c>
      <c r="N30" s="2" t="s">
        <v>98</v>
      </c>
    </row>
    <row r="31" spans="1:14" ht="15.75" thickBot="1" x14ac:dyDescent="0.3">
      <c r="A31" s="77">
        <f t="shared" ref="A31:A33" si="3">A30</f>
        <v>1250</v>
      </c>
      <c r="B31" s="85" t="s">
        <v>151</v>
      </c>
      <c r="C31" s="8" t="s">
        <v>7</v>
      </c>
      <c r="D31" s="8">
        <v>2</v>
      </c>
      <c r="E31" s="8" t="s">
        <v>164</v>
      </c>
      <c r="F31" s="9" t="s">
        <v>9</v>
      </c>
      <c r="G31" s="6" t="s">
        <v>161</v>
      </c>
      <c r="H31" s="6" t="s">
        <v>156</v>
      </c>
      <c r="I31" s="7" t="s">
        <v>91</v>
      </c>
      <c r="J31" s="2" t="s">
        <v>98</v>
      </c>
      <c r="K31" s="2" t="s">
        <v>95</v>
      </c>
      <c r="L31" s="2" t="s">
        <v>158</v>
      </c>
      <c r="M31" s="2" t="s">
        <v>157</v>
      </c>
      <c r="N31" s="2" t="s">
        <v>98</v>
      </c>
    </row>
    <row r="32" spans="1:14" x14ac:dyDescent="0.25">
      <c r="A32" s="77">
        <f t="shared" si="3"/>
        <v>1250</v>
      </c>
      <c r="B32" s="85" t="s">
        <v>151</v>
      </c>
      <c r="C32" s="4" t="s">
        <v>13</v>
      </c>
      <c r="D32" s="90">
        <v>3</v>
      </c>
      <c r="E32" s="90" t="s">
        <v>165</v>
      </c>
      <c r="F32" s="9" t="s">
        <v>14</v>
      </c>
      <c r="G32" s="6" t="s">
        <v>161</v>
      </c>
      <c r="H32" s="6" t="s">
        <v>156</v>
      </c>
      <c r="I32" s="7" t="s">
        <v>91</v>
      </c>
      <c r="J32" s="2" t="s">
        <v>97</v>
      </c>
      <c r="K32" s="2" t="s">
        <v>95</v>
      </c>
      <c r="L32" s="2" t="s">
        <v>158</v>
      </c>
      <c r="M32" s="2" t="s">
        <v>157</v>
      </c>
      <c r="N32" s="2" t="s">
        <v>98</v>
      </c>
    </row>
    <row r="33" spans="1:14" ht="15.75" thickBot="1" x14ac:dyDescent="0.3">
      <c r="A33" s="77">
        <f t="shared" si="3"/>
        <v>1250</v>
      </c>
      <c r="B33" s="85" t="s">
        <v>151</v>
      </c>
      <c r="C33" s="11" t="s">
        <v>18</v>
      </c>
      <c r="D33" s="8">
        <v>4</v>
      </c>
      <c r="E33" s="8" t="s">
        <v>166</v>
      </c>
      <c r="F33" s="9" t="s">
        <v>19</v>
      </c>
      <c r="G33" s="6" t="s">
        <v>161</v>
      </c>
      <c r="H33" s="6" t="s">
        <v>156</v>
      </c>
      <c r="I33" s="7" t="s">
        <v>91</v>
      </c>
      <c r="J33" s="2" t="s">
        <v>97</v>
      </c>
      <c r="K33" s="2" t="s">
        <v>95</v>
      </c>
      <c r="L33" s="2" t="s">
        <v>158</v>
      </c>
      <c r="M33" s="2" t="s">
        <v>157</v>
      </c>
      <c r="N33" s="2" t="s">
        <v>98</v>
      </c>
    </row>
    <row r="34" spans="1:14" x14ac:dyDescent="0.25">
      <c r="A34" s="76">
        <v>1600</v>
      </c>
      <c r="B34" s="81" t="s">
        <v>152</v>
      </c>
      <c r="C34" s="4" t="s">
        <v>2</v>
      </c>
      <c r="D34" s="4">
        <v>1</v>
      </c>
      <c r="E34" s="4" t="s">
        <v>163</v>
      </c>
      <c r="F34" s="5" t="s">
        <v>23</v>
      </c>
      <c r="G34" s="6" t="s">
        <v>161</v>
      </c>
      <c r="H34" s="6" t="s">
        <v>156</v>
      </c>
      <c r="I34" s="7" t="s">
        <v>91</v>
      </c>
      <c r="J34" s="2" t="s">
        <v>98</v>
      </c>
      <c r="K34" s="2" t="s">
        <v>95</v>
      </c>
      <c r="L34" s="2" t="s">
        <v>158</v>
      </c>
      <c r="M34" s="2" t="s">
        <v>157</v>
      </c>
      <c r="N34" s="2" t="s">
        <v>98</v>
      </c>
    </row>
    <row r="35" spans="1:14" ht="15.75" thickBot="1" x14ac:dyDescent="0.3">
      <c r="A35" s="77">
        <f t="shared" ref="A35:A37" si="4">A34</f>
        <v>1600</v>
      </c>
      <c r="B35" s="85" t="s">
        <v>152</v>
      </c>
      <c r="C35" s="8" t="s">
        <v>7</v>
      </c>
      <c r="D35" s="8">
        <v>2</v>
      </c>
      <c r="E35" s="8" t="s">
        <v>164</v>
      </c>
      <c r="F35" s="9" t="s">
        <v>27</v>
      </c>
      <c r="G35" s="6" t="s">
        <v>161</v>
      </c>
      <c r="H35" s="6" t="s">
        <v>156</v>
      </c>
      <c r="I35" s="7" t="s">
        <v>91</v>
      </c>
      <c r="J35" s="2" t="s">
        <v>98</v>
      </c>
      <c r="K35" s="2" t="s">
        <v>95</v>
      </c>
      <c r="L35" s="2" t="s">
        <v>158</v>
      </c>
      <c r="M35" s="2" t="s">
        <v>157</v>
      </c>
      <c r="N35" s="2" t="s">
        <v>98</v>
      </c>
    </row>
    <row r="36" spans="1:14" x14ac:dyDescent="0.25">
      <c r="A36" s="77">
        <f t="shared" si="4"/>
        <v>1600</v>
      </c>
      <c r="B36" s="85" t="s">
        <v>152</v>
      </c>
      <c r="C36" s="4" t="s">
        <v>13</v>
      </c>
      <c r="D36" s="90">
        <v>3</v>
      </c>
      <c r="E36" s="90" t="s">
        <v>165</v>
      </c>
      <c r="F36" s="9" t="s">
        <v>31</v>
      </c>
      <c r="G36" s="6" t="s">
        <v>161</v>
      </c>
      <c r="H36" s="6" t="s">
        <v>156</v>
      </c>
      <c r="I36" s="7" t="s">
        <v>91</v>
      </c>
      <c r="J36" s="2" t="s">
        <v>97</v>
      </c>
      <c r="K36" s="2" t="s">
        <v>95</v>
      </c>
      <c r="L36" s="2" t="s">
        <v>158</v>
      </c>
      <c r="M36" s="2" t="s">
        <v>157</v>
      </c>
      <c r="N36" s="2" t="s">
        <v>98</v>
      </c>
    </row>
    <row r="37" spans="1:14" ht="15.75" thickBot="1" x14ac:dyDescent="0.3">
      <c r="A37" s="77">
        <f t="shared" si="4"/>
        <v>1600</v>
      </c>
      <c r="B37" s="85" t="s">
        <v>152</v>
      </c>
      <c r="C37" s="11" t="s">
        <v>18</v>
      </c>
      <c r="D37" s="8">
        <v>4</v>
      </c>
      <c r="E37" s="8" t="s">
        <v>166</v>
      </c>
      <c r="F37" s="9" t="s">
        <v>35</v>
      </c>
      <c r="G37" s="6" t="s">
        <v>161</v>
      </c>
      <c r="H37" s="6" t="s">
        <v>156</v>
      </c>
      <c r="I37" s="7" t="s">
        <v>91</v>
      </c>
      <c r="J37" s="2" t="s">
        <v>97</v>
      </c>
      <c r="K37" s="2" t="s">
        <v>95</v>
      </c>
      <c r="L37" s="2" t="s">
        <v>158</v>
      </c>
      <c r="M37" s="2" t="s">
        <v>157</v>
      </c>
      <c r="N37" s="2" t="s">
        <v>98</v>
      </c>
    </row>
    <row r="38" spans="1:14" x14ac:dyDescent="0.25">
      <c r="A38" s="78">
        <v>2000</v>
      </c>
      <c r="B38" s="86" t="s">
        <v>153</v>
      </c>
      <c r="C38" s="4" t="s">
        <v>2</v>
      </c>
      <c r="D38" s="4">
        <v>1</v>
      </c>
      <c r="E38" s="4" t="s">
        <v>163</v>
      </c>
      <c r="F38" s="5" t="s">
        <v>39</v>
      </c>
      <c r="G38" s="6" t="s">
        <v>161</v>
      </c>
      <c r="H38" s="6" t="s">
        <v>156</v>
      </c>
      <c r="I38" s="7" t="s">
        <v>91</v>
      </c>
      <c r="J38" s="2" t="s">
        <v>98</v>
      </c>
      <c r="K38" s="2" t="s">
        <v>95</v>
      </c>
      <c r="L38" s="2" t="s">
        <v>158</v>
      </c>
      <c r="M38" s="2" t="s">
        <v>157</v>
      </c>
      <c r="N38" s="2" t="s">
        <v>98</v>
      </c>
    </row>
    <row r="39" spans="1:14" ht="15.75" thickBot="1" x14ac:dyDescent="0.3">
      <c r="A39" s="79">
        <f t="shared" ref="A39:A41" si="5">A38</f>
        <v>2000</v>
      </c>
      <c r="B39" s="87" t="s">
        <v>153</v>
      </c>
      <c r="C39" s="8" t="s">
        <v>7</v>
      </c>
      <c r="D39" s="8">
        <v>2</v>
      </c>
      <c r="E39" s="8" t="s">
        <v>164</v>
      </c>
      <c r="F39" s="9" t="s">
        <v>43</v>
      </c>
      <c r="G39" s="6" t="s">
        <v>161</v>
      </c>
      <c r="H39" s="6" t="s">
        <v>156</v>
      </c>
      <c r="I39" s="7" t="s">
        <v>91</v>
      </c>
      <c r="J39" s="2" t="s">
        <v>98</v>
      </c>
      <c r="K39" s="2" t="s">
        <v>95</v>
      </c>
      <c r="L39" s="2" t="s">
        <v>158</v>
      </c>
      <c r="M39" s="2" t="s">
        <v>157</v>
      </c>
      <c r="N39" s="2" t="s">
        <v>98</v>
      </c>
    </row>
    <row r="40" spans="1:14" x14ac:dyDescent="0.25">
      <c r="A40" s="79">
        <f t="shared" si="5"/>
        <v>2000</v>
      </c>
      <c r="B40" s="87" t="s">
        <v>153</v>
      </c>
      <c r="C40" s="4" t="s">
        <v>13</v>
      </c>
      <c r="D40" s="90">
        <v>3</v>
      </c>
      <c r="E40" s="90" t="s">
        <v>165</v>
      </c>
      <c r="F40" s="9" t="s">
        <v>47</v>
      </c>
      <c r="G40" s="6" t="s">
        <v>161</v>
      </c>
      <c r="H40" s="6" t="s">
        <v>156</v>
      </c>
      <c r="I40" s="7" t="s">
        <v>91</v>
      </c>
      <c r="J40" s="2" t="s">
        <v>97</v>
      </c>
      <c r="K40" s="2" t="s">
        <v>95</v>
      </c>
      <c r="L40" s="2" t="s">
        <v>158</v>
      </c>
      <c r="M40" s="2" t="s">
        <v>157</v>
      </c>
      <c r="N40" s="2" t="s">
        <v>98</v>
      </c>
    </row>
    <row r="41" spans="1:14" ht="15.75" thickBot="1" x14ac:dyDescent="0.3">
      <c r="A41" s="79">
        <f t="shared" si="5"/>
        <v>2000</v>
      </c>
      <c r="B41" s="87" t="s">
        <v>153</v>
      </c>
      <c r="C41" s="11" t="s">
        <v>18</v>
      </c>
      <c r="D41" s="8">
        <v>4</v>
      </c>
      <c r="E41" s="8" t="s">
        <v>166</v>
      </c>
      <c r="F41" s="9" t="s">
        <v>51</v>
      </c>
      <c r="G41" s="6" t="s">
        <v>161</v>
      </c>
      <c r="H41" s="6" t="s">
        <v>156</v>
      </c>
      <c r="I41" s="7" t="s">
        <v>91</v>
      </c>
      <c r="J41" s="2" t="s">
        <v>97</v>
      </c>
      <c r="K41" s="2" t="s">
        <v>95</v>
      </c>
      <c r="L41" s="2" t="s">
        <v>158</v>
      </c>
      <c r="M41" s="2" t="s">
        <v>157</v>
      </c>
      <c r="N41" s="2" t="s">
        <v>98</v>
      </c>
    </row>
    <row r="42" spans="1:14" x14ac:dyDescent="0.25">
      <c r="A42" s="77">
        <v>2500</v>
      </c>
      <c r="B42" s="85" t="s">
        <v>154</v>
      </c>
      <c r="C42" s="4" t="s">
        <v>2</v>
      </c>
      <c r="D42" s="4">
        <v>1</v>
      </c>
      <c r="E42" s="4" t="s">
        <v>163</v>
      </c>
      <c r="F42" s="5" t="s">
        <v>55</v>
      </c>
      <c r="G42" s="6" t="s">
        <v>161</v>
      </c>
      <c r="H42" s="6" t="s">
        <v>156</v>
      </c>
      <c r="I42" s="7" t="s">
        <v>91</v>
      </c>
      <c r="J42" s="2" t="s">
        <v>98</v>
      </c>
      <c r="K42" s="2" t="s">
        <v>95</v>
      </c>
      <c r="L42" s="2" t="s">
        <v>158</v>
      </c>
      <c r="M42" s="2" t="s">
        <v>157</v>
      </c>
      <c r="N42" s="2" t="s">
        <v>98</v>
      </c>
    </row>
    <row r="43" spans="1:14" ht="15.75" thickBot="1" x14ac:dyDescent="0.3">
      <c r="A43" s="77">
        <f t="shared" ref="A43:A45" si="6">A42</f>
        <v>2500</v>
      </c>
      <c r="B43" s="85" t="s">
        <v>154</v>
      </c>
      <c r="C43" s="8" t="s">
        <v>7</v>
      </c>
      <c r="D43" s="8">
        <v>2</v>
      </c>
      <c r="E43" s="8" t="s">
        <v>164</v>
      </c>
      <c r="F43" s="9" t="s">
        <v>59</v>
      </c>
      <c r="G43" s="6" t="s">
        <v>161</v>
      </c>
      <c r="H43" s="6" t="s">
        <v>156</v>
      </c>
      <c r="I43" s="7" t="s">
        <v>91</v>
      </c>
      <c r="J43" s="2" t="s">
        <v>98</v>
      </c>
      <c r="K43" s="2" t="s">
        <v>95</v>
      </c>
      <c r="L43" s="2" t="s">
        <v>158</v>
      </c>
      <c r="M43" s="2" t="s">
        <v>157</v>
      </c>
      <c r="N43" s="2" t="s">
        <v>98</v>
      </c>
    </row>
    <row r="44" spans="1:14" x14ac:dyDescent="0.25">
      <c r="A44" s="77">
        <f t="shared" si="6"/>
        <v>2500</v>
      </c>
      <c r="B44" s="85" t="s">
        <v>154</v>
      </c>
      <c r="C44" s="4" t="s">
        <v>13</v>
      </c>
      <c r="D44" s="90">
        <v>3</v>
      </c>
      <c r="E44" s="90" t="s">
        <v>165</v>
      </c>
      <c r="F44" s="9" t="s">
        <v>63</v>
      </c>
      <c r="G44" s="6" t="s">
        <v>161</v>
      </c>
      <c r="H44" s="6" t="s">
        <v>156</v>
      </c>
      <c r="I44" s="7" t="s">
        <v>91</v>
      </c>
      <c r="J44" s="2" t="s">
        <v>97</v>
      </c>
      <c r="K44" s="2" t="s">
        <v>95</v>
      </c>
      <c r="L44" s="2" t="s">
        <v>158</v>
      </c>
      <c r="M44" s="2" t="s">
        <v>157</v>
      </c>
      <c r="N44" s="2" t="s">
        <v>98</v>
      </c>
    </row>
    <row r="45" spans="1:14" ht="15.75" thickBot="1" x14ac:dyDescent="0.3">
      <c r="A45" s="77">
        <f t="shared" si="6"/>
        <v>2500</v>
      </c>
      <c r="B45" s="85" t="s">
        <v>154</v>
      </c>
      <c r="C45" s="11" t="s">
        <v>18</v>
      </c>
      <c r="D45" s="8">
        <v>4</v>
      </c>
      <c r="E45" s="8" t="s">
        <v>166</v>
      </c>
      <c r="F45" s="9" t="s">
        <v>67</v>
      </c>
      <c r="G45" s="6" t="s">
        <v>161</v>
      </c>
      <c r="H45" s="6" t="s">
        <v>156</v>
      </c>
      <c r="I45" s="7" t="s">
        <v>91</v>
      </c>
      <c r="J45" s="2" t="s">
        <v>97</v>
      </c>
      <c r="K45" s="2" t="s">
        <v>95</v>
      </c>
      <c r="L45" s="2" t="s">
        <v>158</v>
      </c>
      <c r="M45" s="2" t="s">
        <v>157</v>
      </c>
      <c r="N45" s="2" t="s">
        <v>98</v>
      </c>
    </row>
    <row r="46" spans="1:14" x14ac:dyDescent="0.25">
      <c r="A46" s="76">
        <v>3150</v>
      </c>
      <c r="B46" s="81" t="s">
        <v>155</v>
      </c>
      <c r="C46" s="4" t="s">
        <v>2</v>
      </c>
      <c r="D46" s="4">
        <v>1</v>
      </c>
      <c r="E46" s="4" t="s">
        <v>163</v>
      </c>
      <c r="F46" s="5" t="s">
        <v>71</v>
      </c>
      <c r="G46" s="6" t="s">
        <v>161</v>
      </c>
      <c r="H46" s="6" t="s">
        <v>156</v>
      </c>
      <c r="I46" s="7" t="s">
        <v>91</v>
      </c>
      <c r="J46" s="2" t="s">
        <v>98</v>
      </c>
      <c r="K46" s="2" t="s">
        <v>95</v>
      </c>
      <c r="L46" s="2" t="s">
        <v>158</v>
      </c>
      <c r="M46" s="2" t="s">
        <v>157</v>
      </c>
      <c r="N46" s="2" t="s">
        <v>98</v>
      </c>
    </row>
    <row r="47" spans="1:14" ht="15.75" thickBot="1" x14ac:dyDescent="0.3">
      <c r="A47" s="77">
        <f t="shared" ref="A47:A49" si="7">A46</f>
        <v>3150</v>
      </c>
      <c r="B47" s="85" t="s">
        <v>155</v>
      </c>
      <c r="C47" s="8" t="s">
        <v>7</v>
      </c>
      <c r="D47" s="8">
        <v>2</v>
      </c>
      <c r="E47" s="8" t="s">
        <v>164</v>
      </c>
      <c r="F47" s="9" t="s">
        <v>75</v>
      </c>
      <c r="G47" s="6" t="s">
        <v>161</v>
      </c>
      <c r="H47" s="6" t="s">
        <v>156</v>
      </c>
      <c r="I47" s="7" t="s">
        <v>91</v>
      </c>
      <c r="J47" s="2" t="s">
        <v>98</v>
      </c>
      <c r="K47" s="2" t="s">
        <v>95</v>
      </c>
      <c r="L47" s="2" t="s">
        <v>158</v>
      </c>
      <c r="M47" s="2" t="s">
        <v>157</v>
      </c>
      <c r="N47" s="2" t="s">
        <v>98</v>
      </c>
    </row>
    <row r="48" spans="1:14" x14ac:dyDescent="0.25">
      <c r="A48" s="77">
        <f t="shared" si="7"/>
        <v>3150</v>
      </c>
      <c r="B48" s="85" t="s">
        <v>155</v>
      </c>
      <c r="C48" s="4" t="s">
        <v>13</v>
      </c>
      <c r="D48" s="90">
        <v>3</v>
      </c>
      <c r="E48" s="90" t="s">
        <v>165</v>
      </c>
      <c r="F48" s="9" t="s">
        <v>79</v>
      </c>
      <c r="G48" s="6" t="s">
        <v>161</v>
      </c>
      <c r="H48" s="6" t="s">
        <v>156</v>
      </c>
      <c r="I48" s="7" t="s">
        <v>91</v>
      </c>
      <c r="J48" s="2" t="s">
        <v>97</v>
      </c>
      <c r="K48" s="2" t="s">
        <v>95</v>
      </c>
      <c r="L48" s="2" t="s">
        <v>158</v>
      </c>
      <c r="M48" s="2" t="s">
        <v>157</v>
      </c>
      <c r="N48" s="2" t="s">
        <v>98</v>
      </c>
    </row>
    <row r="49" spans="1:14" ht="15.75" thickBot="1" x14ac:dyDescent="0.3">
      <c r="A49" s="80">
        <f t="shared" si="7"/>
        <v>3150</v>
      </c>
      <c r="B49" s="88" t="s">
        <v>155</v>
      </c>
      <c r="C49" s="11" t="s">
        <v>18</v>
      </c>
      <c r="D49" s="8">
        <v>4</v>
      </c>
      <c r="E49" s="8" t="s">
        <v>166</v>
      </c>
      <c r="F49" s="9" t="s">
        <v>83</v>
      </c>
      <c r="G49" s="6" t="s">
        <v>161</v>
      </c>
      <c r="H49" s="6" t="s">
        <v>156</v>
      </c>
      <c r="I49" s="7" t="s">
        <v>91</v>
      </c>
      <c r="J49" s="2" t="s">
        <v>97</v>
      </c>
      <c r="K49" s="2" t="s">
        <v>95</v>
      </c>
      <c r="L49" s="2" t="s">
        <v>158</v>
      </c>
      <c r="M49" s="2" t="s">
        <v>157</v>
      </c>
      <c r="N49" s="2" t="s">
        <v>98</v>
      </c>
    </row>
    <row r="50" spans="1:14" ht="15.75" thickBot="1" x14ac:dyDescent="0.3">
      <c r="A50" s="76">
        <v>100</v>
      </c>
      <c r="B50" s="81" t="s">
        <v>143</v>
      </c>
      <c r="C50" s="4" t="s">
        <v>2</v>
      </c>
      <c r="D50" s="4">
        <v>1</v>
      </c>
      <c r="E50" s="4" t="s">
        <v>163</v>
      </c>
      <c r="F50" s="5" t="s">
        <v>5</v>
      </c>
      <c r="G50" s="6" t="s">
        <v>162</v>
      </c>
      <c r="H50" s="6" t="s">
        <v>142</v>
      </c>
      <c r="I50" s="7" t="s">
        <v>91</v>
      </c>
      <c r="J50" s="2" t="s">
        <v>98</v>
      </c>
      <c r="K50" s="2" t="s">
        <v>95</v>
      </c>
      <c r="L50" s="2" t="s">
        <v>158</v>
      </c>
      <c r="M50" s="2" t="s">
        <v>157</v>
      </c>
      <c r="N50" s="2" t="s">
        <v>98</v>
      </c>
    </row>
    <row r="51" spans="1:14" ht="15.75" thickBot="1" x14ac:dyDescent="0.3">
      <c r="A51" s="77">
        <f>A50</f>
        <v>100</v>
      </c>
      <c r="B51" s="81" t="s">
        <v>143</v>
      </c>
      <c r="C51" s="8" t="s">
        <v>7</v>
      </c>
      <c r="D51" s="8">
        <v>2</v>
      </c>
      <c r="E51" s="8" t="s">
        <v>164</v>
      </c>
      <c r="F51" s="9" t="s">
        <v>10</v>
      </c>
      <c r="G51" s="6" t="s">
        <v>162</v>
      </c>
      <c r="H51" s="6" t="s">
        <v>142</v>
      </c>
      <c r="I51" s="7" t="s">
        <v>91</v>
      </c>
      <c r="J51" s="2" t="s">
        <v>98</v>
      </c>
      <c r="K51" s="2" t="s">
        <v>95</v>
      </c>
      <c r="L51" s="2" t="s">
        <v>158</v>
      </c>
      <c r="M51" s="2" t="s">
        <v>157</v>
      </c>
      <c r="N51" s="2" t="s">
        <v>98</v>
      </c>
    </row>
    <row r="52" spans="1:14" x14ac:dyDescent="0.25">
      <c r="A52" s="77">
        <v>160</v>
      </c>
      <c r="B52" s="85" t="s">
        <v>144</v>
      </c>
      <c r="C52" s="4" t="s">
        <v>2</v>
      </c>
      <c r="D52" s="4">
        <v>1</v>
      </c>
      <c r="E52" s="4" t="s">
        <v>163</v>
      </c>
      <c r="F52" s="5" t="s">
        <v>15</v>
      </c>
      <c r="G52" s="6" t="s">
        <v>162</v>
      </c>
      <c r="H52" s="6" t="s">
        <v>142</v>
      </c>
      <c r="I52" s="7" t="s">
        <v>91</v>
      </c>
      <c r="J52" s="2" t="s">
        <v>98</v>
      </c>
      <c r="K52" s="2" t="s">
        <v>95</v>
      </c>
      <c r="L52" s="2" t="s">
        <v>158</v>
      </c>
      <c r="M52" s="2" t="s">
        <v>157</v>
      </c>
      <c r="N52" s="2" t="s">
        <v>98</v>
      </c>
    </row>
    <row r="53" spans="1:14" ht="15.75" thickBot="1" x14ac:dyDescent="0.3">
      <c r="A53" s="77">
        <f>A52</f>
        <v>160</v>
      </c>
      <c r="B53" s="85" t="s">
        <v>144</v>
      </c>
      <c r="C53" s="8" t="s">
        <v>7</v>
      </c>
      <c r="D53" s="8">
        <v>2</v>
      </c>
      <c r="E53" s="8" t="s">
        <v>164</v>
      </c>
      <c r="F53" s="9" t="s">
        <v>20</v>
      </c>
      <c r="G53" s="6" t="s">
        <v>162</v>
      </c>
      <c r="H53" s="6" t="s">
        <v>142</v>
      </c>
      <c r="I53" s="7" t="s">
        <v>91</v>
      </c>
      <c r="J53" s="2" t="s">
        <v>98</v>
      </c>
      <c r="K53" s="2" t="s">
        <v>95</v>
      </c>
      <c r="L53" s="2" t="s">
        <v>158</v>
      </c>
      <c r="M53" s="2" t="s">
        <v>157</v>
      </c>
      <c r="N53" s="2" t="s">
        <v>98</v>
      </c>
    </row>
    <row r="54" spans="1:14" x14ac:dyDescent="0.25">
      <c r="A54" s="76">
        <v>250</v>
      </c>
      <c r="B54" s="81" t="s">
        <v>145</v>
      </c>
      <c r="C54" s="4" t="s">
        <v>2</v>
      </c>
      <c r="D54" s="4">
        <v>1</v>
      </c>
      <c r="E54" s="4" t="s">
        <v>163</v>
      </c>
      <c r="F54" s="5" t="s">
        <v>24</v>
      </c>
      <c r="G54" s="6" t="s">
        <v>162</v>
      </c>
      <c r="H54" s="6" t="s">
        <v>142</v>
      </c>
      <c r="I54" s="7" t="s">
        <v>91</v>
      </c>
      <c r="J54" s="2" t="s">
        <v>98</v>
      </c>
      <c r="K54" s="2" t="s">
        <v>95</v>
      </c>
      <c r="L54" s="2" t="s">
        <v>158</v>
      </c>
      <c r="M54" s="2" t="s">
        <v>157</v>
      </c>
      <c r="N54" s="2" t="s">
        <v>98</v>
      </c>
    </row>
    <row r="55" spans="1:14" ht="15.75" thickBot="1" x14ac:dyDescent="0.3">
      <c r="A55" s="77">
        <f>A54</f>
        <v>250</v>
      </c>
      <c r="B55" s="85" t="s">
        <v>145</v>
      </c>
      <c r="C55" s="8" t="s">
        <v>7</v>
      </c>
      <c r="D55" s="8">
        <v>2</v>
      </c>
      <c r="E55" s="8" t="s">
        <v>164</v>
      </c>
      <c r="F55" s="9" t="s">
        <v>28</v>
      </c>
      <c r="G55" s="6" t="s">
        <v>162</v>
      </c>
      <c r="H55" s="6" t="s">
        <v>142</v>
      </c>
      <c r="I55" s="7" t="s">
        <v>91</v>
      </c>
      <c r="J55" s="2" t="s">
        <v>98</v>
      </c>
      <c r="K55" s="2" t="s">
        <v>95</v>
      </c>
      <c r="L55" s="2" t="s">
        <v>158</v>
      </c>
      <c r="M55" s="2" t="s">
        <v>157</v>
      </c>
      <c r="N55" s="2" t="s">
        <v>98</v>
      </c>
    </row>
    <row r="56" spans="1:14" x14ac:dyDescent="0.25">
      <c r="A56" s="77">
        <v>400</v>
      </c>
      <c r="B56" s="85" t="s">
        <v>146</v>
      </c>
      <c r="C56" s="4" t="s">
        <v>2</v>
      </c>
      <c r="D56" s="4">
        <v>1</v>
      </c>
      <c r="E56" s="4" t="s">
        <v>163</v>
      </c>
      <c r="F56" s="5" t="s">
        <v>32</v>
      </c>
      <c r="G56" s="6" t="s">
        <v>162</v>
      </c>
      <c r="H56" s="6" t="s">
        <v>142</v>
      </c>
      <c r="I56" s="7" t="s">
        <v>91</v>
      </c>
      <c r="J56" s="2" t="s">
        <v>98</v>
      </c>
      <c r="K56" s="2" t="s">
        <v>95</v>
      </c>
      <c r="L56" s="2" t="s">
        <v>158</v>
      </c>
      <c r="M56" s="2" t="s">
        <v>157</v>
      </c>
      <c r="N56" s="2" t="s">
        <v>98</v>
      </c>
    </row>
    <row r="57" spans="1:14" ht="15.75" thickBot="1" x14ac:dyDescent="0.3">
      <c r="A57" s="77">
        <f>A56</f>
        <v>400</v>
      </c>
      <c r="B57" s="85" t="s">
        <v>146</v>
      </c>
      <c r="C57" s="8" t="s">
        <v>7</v>
      </c>
      <c r="D57" s="8">
        <v>2</v>
      </c>
      <c r="E57" s="8" t="s">
        <v>164</v>
      </c>
      <c r="F57" s="9" t="s">
        <v>36</v>
      </c>
      <c r="G57" s="6" t="s">
        <v>162</v>
      </c>
      <c r="H57" s="6" t="s">
        <v>142</v>
      </c>
      <c r="I57" s="7" t="s">
        <v>91</v>
      </c>
      <c r="J57" s="2" t="s">
        <v>98</v>
      </c>
      <c r="K57" s="2" t="s">
        <v>95</v>
      </c>
      <c r="L57" s="2" t="s">
        <v>158</v>
      </c>
      <c r="M57" s="2" t="s">
        <v>157</v>
      </c>
      <c r="N57" s="2" t="s">
        <v>98</v>
      </c>
    </row>
    <row r="58" spans="1:14" x14ac:dyDescent="0.25">
      <c r="A58" s="77">
        <v>500</v>
      </c>
      <c r="B58" s="85" t="s">
        <v>147</v>
      </c>
      <c r="C58" s="4" t="s">
        <v>2</v>
      </c>
      <c r="D58" s="4">
        <v>1</v>
      </c>
      <c r="E58" s="4" t="s">
        <v>163</v>
      </c>
      <c r="F58" s="5" t="s">
        <v>40</v>
      </c>
      <c r="G58" s="6" t="s">
        <v>162</v>
      </c>
      <c r="H58" s="6" t="s">
        <v>142</v>
      </c>
      <c r="I58" s="7" t="s">
        <v>91</v>
      </c>
      <c r="J58" s="2" t="s">
        <v>98</v>
      </c>
      <c r="K58" s="2" t="s">
        <v>95</v>
      </c>
      <c r="L58" s="2" t="s">
        <v>158</v>
      </c>
      <c r="M58" s="2" t="s">
        <v>157</v>
      </c>
      <c r="N58" s="2" t="s">
        <v>98</v>
      </c>
    </row>
    <row r="59" spans="1:14" ht="15.75" thickBot="1" x14ac:dyDescent="0.3">
      <c r="A59" s="77">
        <f>A58</f>
        <v>500</v>
      </c>
      <c r="B59" s="85" t="s">
        <v>147</v>
      </c>
      <c r="C59" s="8" t="s">
        <v>7</v>
      </c>
      <c r="D59" s="8">
        <v>2</v>
      </c>
      <c r="E59" s="8" t="s">
        <v>164</v>
      </c>
      <c r="F59" s="9" t="s">
        <v>44</v>
      </c>
      <c r="G59" s="6" t="s">
        <v>162</v>
      </c>
      <c r="H59" s="6" t="s">
        <v>142</v>
      </c>
      <c r="I59" s="7" t="s">
        <v>91</v>
      </c>
      <c r="J59" s="2" t="s">
        <v>98</v>
      </c>
      <c r="K59" s="2" t="s">
        <v>95</v>
      </c>
      <c r="L59" s="2" t="s">
        <v>158</v>
      </c>
      <c r="M59" s="2" t="s">
        <v>157</v>
      </c>
      <c r="N59" s="2" t="s">
        <v>98</v>
      </c>
    </row>
    <row r="60" spans="1:14" x14ac:dyDescent="0.25">
      <c r="A60" s="78">
        <v>630</v>
      </c>
      <c r="B60" s="86" t="s">
        <v>148</v>
      </c>
      <c r="C60" s="4" t="s">
        <v>2</v>
      </c>
      <c r="D60" s="4">
        <v>1</v>
      </c>
      <c r="E60" s="4" t="s">
        <v>163</v>
      </c>
      <c r="F60" s="5" t="s">
        <v>48</v>
      </c>
      <c r="G60" s="6" t="s">
        <v>162</v>
      </c>
      <c r="H60" s="6" t="s">
        <v>142</v>
      </c>
      <c r="I60" s="7" t="s">
        <v>91</v>
      </c>
      <c r="J60" s="2" t="s">
        <v>98</v>
      </c>
      <c r="K60" s="2" t="s">
        <v>95</v>
      </c>
      <c r="L60" s="2" t="s">
        <v>158</v>
      </c>
      <c r="M60" s="2" t="s">
        <v>157</v>
      </c>
      <c r="N60" s="2" t="s">
        <v>98</v>
      </c>
    </row>
    <row r="61" spans="1:14" ht="15.75" thickBot="1" x14ac:dyDescent="0.3">
      <c r="A61" s="79">
        <f t="shared" ref="A61:A63" si="8">A60</f>
        <v>630</v>
      </c>
      <c r="B61" s="87" t="s">
        <v>148</v>
      </c>
      <c r="C61" s="8" t="s">
        <v>7</v>
      </c>
      <c r="D61" s="8">
        <v>2</v>
      </c>
      <c r="E61" s="8" t="s">
        <v>164</v>
      </c>
      <c r="F61" s="9" t="s">
        <v>52</v>
      </c>
      <c r="G61" s="6" t="s">
        <v>162</v>
      </c>
      <c r="H61" s="6" t="s">
        <v>142</v>
      </c>
      <c r="I61" s="7" t="s">
        <v>91</v>
      </c>
      <c r="J61" s="2" t="s">
        <v>98</v>
      </c>
      <c r="K61" s="2" t="s">
        <v>95</v>
      </c>
      <c r="L61" s="2" t="s">
        <v>158</v>
      </c>
      <c r="M61" s="2" t="s">
        <v>157</v>
      </c>
      <c r="N61" s="2" t="s">
        <v>98</v>
      </c>
    </row>
    <row r="62" spans="1:14" x14ac:dyDescent="0.25">
      <c r="A62" s="79">
        <f t="shared" si="8"/>
        <v>630</v>
      </c>
      <c r="B62" s="87" t="s">
        <v>148</v>
      </c>
      <c r="C62" s="4" t="s">
        <v>13</v>
      </c>
      <c r="D62" s="90">
        <v>3</v>
      </c>
      <c r="E62" s="90" t="s">
        <v>165</v>
      </c>
      <c r="F62" s="9" t="s">
        <v>56</v>
      </c>
      <c r="G62" s="6" t="s">
        <v>162</v>
      </c>
      <c r="H62" s="6" t="s">
        <v>142</v>
      </c>
      <c r="I62" s="7" t="s">
        <v>91</v>
      </c>
      <c r="J62" s="2" t="s">
        <v>97</v>
      </c>
      <c r="K62" s="2" t="s">
        <v>95</v>
      </c>
      <c r="L62" s="2" t="s">
        <v>158</v>
      </c>
      <c r="M62" s="2" t="s">
        <v>157</v>
      </c>
      <c r="N62" s="2" t="s">
        <v>98</v>
      </c>
    </row>
    <row r="63" spans="1:14" ht="15.75" thickBot="1" x14ac:dyDescent="0.3">
      <c r="A63" s="79">
        <f t="shared" si="8"/>
        <v>630</v>
      </c>
      <c r="B63" s="87" t="s">
        <v>148</v>
      </c>
      <c r="C63" s="8" t="s">
        <v>18</v>
      </c>
      <c r="D63" s="8">
        <v>4</v>
      </c>
      <c r="E63" s="8" t="s">
        <v>166</v>
      </c>
      <c r="F63" s="9" t="s">
        <v>60</v>
      </c>
      <c r="G63" s="6" t="s">
        <v>162</v>
      </c>
      <c r="H63" s="6" t="s">
        <v>142</v>
      </c>
      <c r="I63" s="7" t="s">
        <v>91</v>
      </c>
      <c r="J63" s="2" t="s">
        <v>97</v>
      </c>
      <c r="K63" s="2" t="s">
        <v>95</v>
      </c>
      <c r="L63" s="2" t="s">
        <v>158</v>
      </c>
      <c r="M63" s="2" t="s">
        <v>157</v>
      </c>
      <c r="N63" s="2" t="s">
        <v>98</v>
      </c>
    </row>
    <row r="64" spans="1:14" x14ac:dyDescent="0.25">
      <c r="A64" s="77">
        <v>800</v>
      </c>
      <c r="B64" s="85" t="s">
        <v>149</v>
      </c>
      <c r="C64" s="4" t="s">
        <v>2</v>
      </c>
      <c r="D64" s="4">
        <v>1</v>
      </c>
      <c r="E64" s="4" t="s">
        <v>163</v>
      </c>
      <c r="F64" s="5" t="s">
        <v>64</v>
      </c>
      <c r="G64" s="6" t="s">
        <v>162</v>
      </c>
      <c r="H64" s="6" t="s">
        <v>142</v>
      </c>
      <c r="I64" s="7" t="s">
        <v>91</v>
      </c>
      <c r="J64" s="2" t="s">
        <v>98</v>
      </c>
      <c r="K64" s="2" t="s">
        <v>95</v>
      </c>
      <c r="L64" s="2" t="s">
        <v>158</v>
      </c>
      <c r="M64" s="2" t="s">
        <v>157</v>
      </c>
      <c r="N64" s="2" t="s">
        <v>98</v>
      </c>
    </row>
    <row r="65" spans="1:14" ht="15.75" thickBot="1" x14ac:dyDescent="0.3">
      <c r="A65" s="77">
        <f t="shared" ref="A65:A67" si="9">A64</f>
        <v>800</v>
      </c>
      <c r="B65" s="85" t="s">
        <v>149</v>
      </c>
      <c r="C65" s="8" t="s">
        <v>7</v>
      </c>
      <c r="D65" s="8">
        <v>2</v>
      </c>
      <c r="E65" s="8" t="s">
        <v>164</v>
      </c>
      <c r="F65" s="9" t="s">
        <v>68</v>
      </c>
      <c r="G65" s="6" t="s">
        <v>162</v>
      </c>
      <c r="H65" s="6" t="s">
        <v>142</v>
      </c>
      <c r="I65" s="7" t="s">
        <v>91</v>
      </c>
      <c r="J65" s="2" t="s">
        <v>98</v>
      </c>
      <c r="K65" s="2" t="s">
        <v>95</v>
      </c>
      <c r="L65" s="2" t="s">
        <v>158</v>
      </c>
      <c r="M65" s="2" t="s">
        <v>157</v>
      </c>
      <c r="N65" s="2" t="s">
        <v>98</v>
      </c>
    </row>
    <row r="66" spans="1:14" x14ac:dyDescent="0.25">
      <c r="A66" s="77">
        <f t="shared" si="9"/>
        <v>800</v>
      </c>
      <c r="B66" s="85" t="s">
        <v>149</v>
      </c>
      <c r="C66" s="4" t="s">
        <v>13</v>
      </c>
      <c r="D66" s="90">
        <v>3</v>
      </c>
      <c r="E66" s="90" t="s">
        <v>165</v>
      </c>
      <c r="F66" s="9" t="s">
        <v>72</v>
      </c>
      <c r="G66" s="6" t="s">
        <v>162</v>
      </c>
      <c r="H66" s="6" t="s">
        <v>142</v>
      </c>
      <c r="I66" s="7" t="s">
        <v>91</v>
      </c>
      <c r="J66" s="2" t="s">
        <v>97</v>
      </c>
      <c r="K66" s="2" t="s">
        <v>95</v>
      </c>
      <c r="L66" s="2" t="s">
        <v>158</v>
      </c>
      <c r="M66" s="2" t="s">
        <v>157</v>
      </c>
      <c r="N66" s="2" t="s">
        <v>98</v>
      </c>
    </row>
    <row r="67" spans="1:14" ht="15.75" thickBot="1" x14ac:dyDescent="0.3">
      <c r="A67" s="77">
        <f t="shared" si="9"/>
        <v>800</v>
      </c>
      <c r="B67" s="85" t="s">
        <v>149</v>
      </c>
      <c r="C67" s="8" t="s">
        <v>18</v>
      </c>
      <c r="D67" s="8">
        <v>4</v>
      </c>
      <c r="E67" s="8" t="s">
        <v>166</v>
      </c>
      <c r="F67" s="9" t="s">
        <v>76</v>
      </c>
      <c r="G67" s="6" t="s">
        <v>162</v>
      </c>
      <c r="H67" s="6" t="s">
        <v>142</v>
      </c>
      <c r="I67" s="7" t="s">
        <v>91</v>
      </c>
      <c r="J67" s="2" t="s">
        <v>97</v>
      </c>
      <c r="K67" s="2" t="s">
        <v>95</v>
      </c>
      <c r="L67" s="2" t="s">
        <v>158</v>
      </c>
      <c r="M67" s="2" t="s">
        <v>157</v>
      </c>
      <c r="N67" s="2" t="s">
        <v>98</v>
      </c>
    </row>
    <row r="68" spans="1:14" x14ac:dyDescent="0.25">
      <c r="A68" s="76">
        <v>1000</v>
      </c>
      <c r="B68" s="81" t="s">
        <v>150</v>
      </c>
      <c r="C68" s="4" t="s">
        <v>2</v>
      </c>
      <c r="D68" s="4">
        <v>1</v>
      </c>
      <c r="E68" s="4" t="s">
        <v>163</v>
      </c>
      <c r="F68" s="5" t="s">
        <v>80</v>
      </c>
      <c r="G68" s="6" t="s">
        <v>162</v>
      </c>
      <c r="H68" s="6" t="s">
        <v>142</v>
      </c>
      <c r="I68" s="7" t="s">
        <v>91</v>
      </c>
      <c r="J68" s="2" t="s">
        <v>98</v>
      </c>
      <c r="K68" s="2" t="s">
        <v>95</v>
      </c>
      <c r="L68" s="2" t="s">
        <v>158</v>
      </c>
      <c r="M68" s="2" t="s">
        <v>157</v>
      </c>
      <c r="N68" s="2" t="s">
        <v>98</v>
      </c>
    </row>
    <row r="69" spans="1:14" ht="15.75" thickBot="1" x14ac:dyDescent="0.3">
      <c r="A69" s="77">
        <f t="shared" ref="A69:A71" si="10">A68</f>
        <v>1000</v>
      </c>
      <c r="B69" s="85" t="s">
        <v>150</v>
      </c>
      <c r="C69" s="8" t="s">
        <v>7</v>
      </c>
      <c r="D69" s="8">
        <v>2</v>
      </c>
      <c r="E69" s="8" t="s">
        <v>164</v>
      </c>
      <c r="F69" s="9" t="s">
        <v>84</v>
      </c>
      <c r="G69" s="6" t="s">
        <v>162</v>
      </c>
      <c r="H69" s="6" t="s">
        <v>142</v>
      </c>
      <c r="I69" s="7" t="s">
        <v>91</v>
      </c>
      <c r="J69" s="2" t="s">
        <v>98</v>
      </c>
      <c r="K69" s="2" t="s">
        <v>95</v>
      </c>
      <c r="L69" s="2" t="s">
        <v>158</v>
      </c>
      <c r="M69" s="2" t="s">
        <v>157</v>
      </c>
      <c r="N69" s="2" t="s">
        <v>98</v>
      </c>
    </row>
    <row r="70" spans="1:14" x14ac:dyDescent="0.25">
      <c r="A70" s="77">
        <f t="shared" si="10"/>
        <v>1000</v>
      </c>
      <c r="B70" s="85" t="s">
        <v>150</v>
      </c>
      <c r="C70" s="4" t="s">
        <v>13</v>
      </c>
      <c r="D70" s="90">
        <v>3</v>
      </c>
      <c r="E70" s="90" t="s">
        <v>165</v>
      </c>
      <c r="F70" s="9" t="s">
        <v>87</v>
      </c>
      <c r="G70" s="6" t="s">
        <v>162</v>
      </c>
      <c r="H70" s="6" t="s">
        <v>142</v>
      </c>
      <c r="I70" s="7" t="s">
        <v>91</v>
      </c>
      <c r="J70" s="2" t="s">
        <v>97</v>
      </c>
      <c r="K70" s="2" t="s">
        <v>95</v>
      </c>
      <c r="L70" s="2" t="s">
        <v>158</v>
      </c>
      <c r="M70" s="2" t="s">
        <v>157</v>
      </c>
      <c r="N70" s="2" t="s">
        <v>98</v>
      </c>
    </row>
    <row r="71" spans="1:14" ht="15.75" thickBot="1" x14ac:dyDescent="0.3">
      <c r="A71" s="80">
        <f t="shared" si="10"/>
        <v>1000</v>
      </c>
      <c r="B71" s="88" t="s">
        <v>150</v>
      </c>
      <c r="C71" s="11" t="s">
        <v>18</v>
      </c>
      <c r="D71" s="8">
        <v>4</v>
      </c>
      <c r="E71" s="8" t="s">
        <v>166</v>
      </c>
      <c r="F71" s="9" t="s">
        <v>89</v>
      </c>
      <c r="G71" s="6" t="s">
        <v>162</v>
      </c>
      <c r="H71" s="6" t="s">
        <v>142</v>
      </c>
      <c r="I71" s="7" t="s">
        <v>91</v>
      </c>
      <c r="J71" s="2" t="s">
        <v>97</v>
      </c>
      <c r="K71" s="2" t="s">
        <v>95</v>
      </c>
      <c r="L71" s="2" t="s">
        <v>158</v>
      </c>
      <c r="M71" s="2" t="s">
        <v>157</v>
      </c>
      <c r="N71" s="2" t="s">
        <v>98</v>
      </c>
    </row>
    <row r="72" spans="1:14" x14ac:dyDescent="0.25">
      <c r="A72" s="76">
        <v>1250</v>
      </c>
      <c r="B72" s="81" t="s">
        <v>151</v>
      </c>
      <c r="C72" s="4" t="s">
        <v>2</v>
      </c>
      <c r="D72" s="4">
        <v>1</v>
      </c>
      <c r="E72" s="4" t="s">
        <v>163</v>
      </c>
      <c r="F72" s="5" t="s">
        <v>6</v>
      </c>
      <c r="G72" s="6" t="s">
        <v>162</v>
      </c>
      <c r="H72" s="6" t="s">
        <v>142</v>
      </c>
      <c r="I72" s="7" t="s">
        <v>91</v>
      </c>
      <c r="J72" s="2" t="s">
        <v>98</v>
      </c>
      <c r="K72" s="2" t="s">
        <v>95</v>
      </c>
      <c r="L72" s="2" t="s">
        <v>158</v>
      </c>
      <c r="M72" s="2" t="s">
        <v>157</v>
      </c>
      <c r="N72" s="2" t="s">
        <v>98</v>
      </c>
    </row>
    <row r="73" spans="1:14" ht="15.75" thickBot="1" x14ac:dyDescent="0.3">
      <c r="A73" s="77">
        <f t="shared" ref="A73:A75" si="11">A72</f>
        <v>1250</v>
      </c>
      <c r="B73" s="85" t="s">
        <v>151</v>
      </c>
      <c r="C73" s="8" t="s">
        <v>7</v>
      </c>
      <c r="D73" s="8">
        <v>2</v>
      </c>
      <c r="E73" s="8" t="s">
        <v>164</v>
      </c>
      <c r="F73" s="9" t="s">
        <v>11</v>
      </c>
      <c r="G73" s="6" t="s">
        <v>162</v>
      </c>
      <c r="H73" s="6" t="s">
        <v>142</v>
      </c>
      <c r="I73" s="7" t="s">
        <v>91</v>
      </c>
      <c r="J73" s="2" t="s">
        <v>98</v>
      </c>
      <c r="K73" s="2" t="s">
        <v>95</v>
      </c>
      <c r="L73" s="2" t="s">
        <v>158</v>
      </c>
      <c r="M73" s="2" t="s">
        <v>157</v>
      </c>
      <c r="N73" s="2" t="s">
        <v>98</v>
      </c>
    </row>
    <row r="74" spans="1:14" x14ac:dyDescent="0.25">
      <c r="A74" s="77">
        <f t="shared" si="11"/>
        <v>1250</v>
      </c>
      <c r="B74" s="85" t="s">
        <v>151</v>
      </c>
      <c r="C74" s="4" t="s">
        <v>13</v>
      </c>
      <c r="D74" s="90">
        <v>3</v>
      </c>
      <c r="E74" s="90" t="s">
        <v>165</v>
      </c>
      <c r="F74" s="9" t="s">
        <v>16</v>
      </c>
      <c r="G74" s="6" t="s">
        <v>162</v>
      </c>
      <c r="H74" s="6" t="s">
        <v>142</v>
      </c>
      <c r="I74" s="7" t="s">
        <v>91</v>
      </c>
      <c r="J74" s="2" t="s">
        <v>97</v>
      </c>
      <c r="K74" s="2" t="s">
        <v>95</v>
      </c>
      <c r="L74" s="2" t="s">
        <v>158</v>
      </c>
      <c r="M74" s="2" t="s">
        <v>157</v>
      </c>
      <c r="N74" s="2" t="s">
        <v>98</v>
      </c>
    </row>
    <row r="75" spans="1:14" ht="15.75" thickBot="1" x14ac:dyDescent="0.3">
      <c r="A75" s="77">
        <f t="shared" si="11"/>
        <v>1250</v>
      </c>
      <c r="B75" s="85" t="s">
        <v>151</v>
      </c>
      <c r="C75" s="11" t="s">
        <v>18</v>
      </c>
      <c r="D75" s="8">
        <v>4</v>
      </c>
      <c r="E75" s="8" t="s">
        <v>166</v>
      </c>
      <c r="F75" s="9" t="s">
        <v>21</v>
      </c>
      <c r="G75" s="6" t="s">
        <v>162</v>
      </c>
      <c r="H75" s="6" t="s">
        <v>142</v>
      </c>
      <c r="I75" s="7" t="s">
        <v>91</v>
      </c>
      <c r="J75" s="2" t="s">
        <v>97</v>
      </c>
      <c r="K75" s="2" t="s">
        <v>95</v>
      </c>
      <c r="L75" s="2" t="s">
        <v>158</v>
      </c>
      <c r="M75" s="2" t="s">
        <v>157</v>
      </c>
      <c r="N75" s="2" t="s">
        <v>98</v>
      </c>
    </row>
    <row r="76" spans="1:14" x14ac:dyDescent="0.25">
      <c r="A76" s="76">
        <v>1600</v>
      </c>
      <c r="B76" s="81" t="s">
        <v>152</v>
      </c>
      <c r="C76" s="4" t="s">
        <v>2</v>
      </c>
      <c r="D76" s="4">
        <v>1</v>
      </c>
      <c r="E76" s="4" t="s">
        <v>163</v>
      </c>
      <c r="F76" s="5" t="s">
        <v>25</v>
      </c>
      <c r="G76" s="6" t="s">
        <v>162</v>
      </c>
      <c r="H76" s="6" t="s">
        <v>142</v>
      </c>
      <c r="I76" s="7" t="s">
        <v>91</v>
      </c>
      <c r="J76" s="2" t="s">
        <v>98</v>
      </c>
      <c r="K76" s="2" t="s">
        <v>95</v>
      </c>
      <c r="L76" s="2" t="s">
        <v>158</v>
      </c>
      <c r="M76" s="2" t="s">
        <v>157</v>
      </c>
      <c r="N76" s="2" t="s">
        <v>98</v>
      </c>
    </row>
    <row r="77" spans="1:14" ht="15.75" thickBot="1" x14ac:dyDescent="0.3">
      <c r="A77" s="77">
        <f t="shared" ref="A77:A79" si="12">A76</f>
        <v>1600</v>
      </c>
      <c r="B77" s="85" t="s">
        <v>152</v>
      </c>
      <c r="C77" s="8" t="s">
        <v>7</v>
      </c>
      <c r="D77" s="8">
        <v>2</v>
      </c>
      <c r="E77" s="8" t="s">
        <v>164</v>
      </c>
      <c r="F77" s="9" t="s">
        <v>29</v>
      </c>
      <c r="G77" s="6" t="s">
        <v>162</v>
      </c>
      <c r="H77" s="6" t="s">
        <v>142</v>
      </c>
      <c r="I77" s="7" t="s">
        <v>91</v>
      </c>
      <c r="J77" s="2" t="s">
        <v>98</v>
      </c>
      <c r="K77" s="2" t="s">
        <v>95</v>
      </c>
      <c r="L77" s="2" t="s">
        <v>158</v>
      </c>
      <c r="M77" s="2" t="s">
        <v>157</v>
      </c>
      <c r="N77" s="2" t="s">
        <v>98</v>
      </c>
    </row>
    <row r="78" spans="1:14" x14ac:dyDescent="0.25">
      <c r="A78" s="77">
        <f t="shared" si="12"/>
        <v>1600</v>
      </c>
      <c r="B78" s="85" t="s">
        <v>152</v>
      </c>
      <c r="C78" s="4" t="s">
        <v>13</v>
      </c>
      <c r="D78" s="90">
        <v>3</v>
      </c>
      <c r="E78" s="90" t="s">
        <v>165</v>
      </c>
      <c r="F78" s="9" t="s">
        <v>33</v>
      </c>
      <c r="G78" s="6" t="s">
        <v>162</v>
      </c>
      <c r="H78" s="6" t="s">
        <v>142</v>
      </c>
      <c r="I78" s="7" t="s">
        <v>91</v>
      </c>
      <c r="J78" s="2" t="s">
        <v>97</v>
      </c>
      <c r="K78" s="2" t="s">
        <v>95</v>
      </c>
      <c r="L78" s="2" t="s">
        <v>158</v>
      </c>
      <c r="M78" s="2" t="s">
        <v>157</v>
      </c>
      <c r="N78" s="2" t="s">
        <v>98</v>
      </c>
    </row>
    <row r="79" spans="1:14" ht="15.75" thickBot="1" x14ac:dyDescent="0.3">
      <c r="A79" s="77">
        <f t="shared" si="12"/>
        <v>1600</v>
      </c>
      <c r="B79" s="85" t="s">
        <v>152</v>
      </c>
      <c r="C79" s="11" t="s">
        <v>18</v>
      </c>
      <c r="D79" s="8">
        <v>4</v>
      </c>
      <c r="E79" s="8" t="s">
        <v>166</v>
      </c>
      <c r="F79" s="9" t="s">
        <v>37</v>
      </c>
      <c r="G79" s="6" t="s">
        <v>162</v>
      </c>
      <c r="H79" s="6" t="s">
        <v>142</v>
      </c>
      <c r="I79" s="7" t="s">
        <v>91</v>
      </c>
      <c r="J79" s="2" t="s">
        <v>97</v>
      </c>
      <c r="K79" s="2" t="s">
        <v>95</v>
      </c>
      <c r="L79" s="2" t="s">
        <v>158</v>
      </c>
      <c r="M79" s="2" t="s">
        <v>157</v>
      </c>
      <c r="N79" s="2" t="s">
        <v>98</v>
      </c>
    </row>
    <row r="80" spans="1:14" x14ac:dyDescent="0.25">
      <c r="A80" s="78">
        <v>2000</v>
      </c>
      <c r="B80" s="86" t="s">
        <v>153</v>
      </c>
      <c r="C80" s="4" t="s">
        <v>2</v>
      </c>
      <c r="D80" s="4">
        <v>1</v>
      </c>
      <c r="E80" s="4" t="s">
        <v>163</v>
      </c>
      <c r="F80" s="5" t="s">
        <v>41</v>
      </c>
      <c r="G80" s="6" t="s">
        <v>162</v>
      </c>
      <c r="H80" s="6" t="s">
        <v>142</v>
      </c>
      <c r="I80" s="7" t="s">
        <v>91</v>
      </c>
      <c r="J80" s="2" t="s">
        <v>98</v>
      </c>
      <c r="K80" s="2" t="s">
        <v>95</v>
      </c>
      <c r="L80" s="2" t="s">
        <v>158</v>
      </c>
      <c r="M80" s="2" t="s">
        <v>157</v>
      </c>
      <c r="N80" s="2" t="s">
        <v>98</v>
      </c>
    </row>
    <row r="81" spans="1:14" ht="15.75" thickBot="1" x14ac:dyDescent="0.3">
      <c r="A81" s="79">
        <f t="shared" ref="A81:A83" si="13">A80</f>
        <v>2000</v>
      </c>
      <c r="B81" s="87" t="s">
        <v>153</v>
      </c>
      <c r="C81" s="8" t="s">
        <v>7</v>
      </c>
      <c r="D81" s="8">
        <v>2</v>
      </c>
      <c r="E81" s="8" t="s">
        <v>164</v>
      </c>
      <c r="F81" s="9" t="s">
        <v>45</v>
      </c>
      <c r="G81" s="6" t="s">
        <v>162</v>
      </c>
      <c r="H81" s="6" t="s">
        <v>142</v>
      </c>
      <c r="I81" s="7" t="s">
        <v>91</v>
      </c>
      <c r="J81" s="2" t="s">
        <v>98</v>
      </c>
      <c r="K81" s="2" t="s">
        <v>95</v>
      </c>
      <c r="L81" s="2" t="s">
        <v>158</v>
      </c>
      <c r="M81" s="2" t="s">
        <v>157</v>
      </c>
      <c r="N81" s="2" t="s">
        <v>98</v>
      </c>
    </row>
    <row r="82" spans="1:14" x14ac:dyDescent="0.25">
      <c r="A82" s="79">
        <f t="shared" si="13"/>
        <v>2000</v>
      </c>
      <c r="B82" s="87" t="s">
        <v>153</v>
      </c>
      <c r="C82" s="4" t="s">
        <v>13</v>
      </c>
      <c r="D82" s="90">
        <v>3</v>
      </c>
      <c r="E82" s="90" t="s">
        <v>165</v>
      </c>
      <c r="F82" s="9" t="s">
        <v>49</v>
      </c>
      <c r="G82" s="6" t="s">
        <v>162</v>
      </c>
      <c r="H82" s="6" t="s">
        <v>142</v>
      </c>
      <c r="I82" s="7" t="s">
        <v>91</v>
      </c>
      <c r="J82" s="2" t="s">
        <v>97</v>
      </c>
      <c r="K82" s="2" t="s">
        <v>95</v>
      </c>
      <c r="L82" s="2" t="s">
        <v>158</v>
      </c>
      <c r="M82" s="2" t="s">
        <v>157</v>
      </c>
      <c r="N82" s="2" t="s">
        <v>98</v>
      </c>
    </row>
    <row r="83" spans="1:14" ht="15.75" thickBot="1" x14ac:dyDescent="0.3">
      <c r="A83" s="79">
        <f t="shared" si="13"/>
        <v>2000</v>
      </c>
      <c r="B83" s="87" t="s">
        <v>153</v>
      </c>
      <c r="C83" s="11" t="s">
        <v>18</v>
      </c>
      <c r="D83" s="8">
        <v>4</v>
      </c>
      <c r="E83" s="8" t="s">
        <v>166</v>
      </c>
      <c r="F83" s="9" t="s">
        <v>53</v>
      </c>
      <c r="G83" s="6" t="s">
        <v>162</v>
      </c>
      <c r="H83" s="6" t="s">
        <v>142</v>
      </c>
      <c r="I83" s="7" t="s">
        <v>91</v>
      </c>
      <c r="J83" s="2" t="s">
        <v>97</v>
      </c>
      <c r="K83" s="2" t="s">
        <v>95</v>
      </c>
      <c r="L83" s="2" t="s">
        <v>158</v>
      </c>
      <c r="M83" s="2" t="s">
        <v>157</v>
      </c>
      <c r="N83" s="2" t="s">
        <v>98</v>
      </c>
    </row>
    <row r="84" spans="1:14" x14ac:dyDescent="0.25">
      <c r="A84" s="77">
        <v>2500</v>
      </c>
      <c r="B84" s="85" t="s">
        <v>154</v>
      </c>
      <c r="C84" s="4" t="s">
        <v>2</v>
      </c>
      <c r="D84" s="4">
        <v>1</v>
      </c>
      <c r="E84" s="4" t="s">
        <v>163</v>
      </c>
      <c r="F84" s="5" t="s">
        <v>57</v>
      </c>
      <c r="G84" s="6" t="s">
        <v>162</v>
      </c>
      <c r="H84" s="6" t="s">
        <v>142</v>
      </c>
      <c r="I84" s="7" t="s">
        <v>91</v>
      </c>
      <c r="J84" s="2" t="s">
        <v>98</v>
      </c>
      <c r="K84" s="2" t="s">
        <v>95</v>
      </c>
      <c r="L84" s="2" t="s">
        <v>158</v>
      </c>
      <c r="M84" s="2" t="s">
        <v>157</v>
      </c>
      <c r="N84" s="2" t="s">
        <v>98</v>
      </c>
    </row>
    <row r="85" spans="1:14" ht="15.75" thickBot="1" x14ac:dyDescent="0.3">
      <c r="A85" s="77">
        <f t="shared" ref="A85:A87" si="14">A84</f>
        <v>2500</v>
      </c>
      <c r="B85" s="85" t="s">
        <v>154</v>
      </c>
      <c r="C85" s="8" t="s">
        <v>7</v>
      </c>
      <c r="D85" s="8">
        <v>2</v>
      </c>
      <c r="E85" s="8" t="s">
        <v>164</v>
      </c>
      <c r="F85" s="9" t="s">
        <v>61</v>
      </c>
      <c r="G85" s="6" t="s">
        <v>162</v>
      </c>
      <c r="H85" s="6" t="s">
        <v>142</v>
      </c>
      <c r="I85" s="7" t="s">
        <v>91</v>
      </c>
      <c r="J85" s="2" t="s">
        <v>98</v>
      </c>
      <c r="K85" s="2" t="s">
        <v>95</v>
      </c>
      <c r="L85" s="2" t="s">
        <v>158</v>
      </c>
      <c r="M85" s="2" t="s">
        <v>157</v>
      </c>
      <c r="N85" s="2" t="s">
        <v>98</v>
      </c>
    </row>
    <row r="86" spans="1:14" x14ac:dyDescent="0.25">
      <c r="A86" s="77">
        <f t="shared" si="14"/>
        <v>2500</v>
      </c>
      <c r="B86" s="85" t="s">
        <v>154</v>
      </c>
      <c r="C86" s="4" t="s">
        <v>13</v>
      </c>
      <c r="D86" s="90">
        <v>3</v>
      </c>
      <c r="E86" s="90" t="s">
        <v>165</v>
      </c>
      <c r="F86" s="9" t="s">
        <v>65</v>
      </c>
      <c r="G86" s="6" t="s">
        <v>162</v>
      </c>
      <c r="H86" s="6" t="s">
        <v>142</v>
      </c>
      <c r="I86" s="7" t="s">
        <v>91</v>
      </c>
      <c r="J86" s="2" t="s">
        <v>97</v>
      </c>
      <c r="K86" s="2" t="s">
        <v>95</v>
      </c>
      <c r="L86" s="2" t="s">
        <v>158</v>
      </c>
      <c r="M86" s="2" t="s">
        <v>157</v>
      </c>
      <c r="N86" s="2" t="s">
        <v>98</v>
      </c>
    </row>
    <row r="87" spans="1:14" ht="15.75" thickBot="1" x14ac:dyDescent="0.3">
      <c r="A87" s="77">
        <f t="shared" si="14"/>
        <v>2500</v>
      </c>
      <c r="B87" s="85" t="s">
        <v>154</v>
      </c>
      <c r="C87" s="11" t="s">
        <v>18</v>
      </c>
      <c r="D87" s="8">
        <v>4</v>
      </c>
      <c r="E87" s="8" t="s">
        <v>166</v>
      </c>
      <c r="F87" s="9" t="s">
        <v>69</v>
      </c>
      <c r="G87" s="6" t="s">
        <v>162</v>
      </c>
      <c r="H87" s="6" t="s">
        <v>142</v>
      </c>
      <c r="I87" s="7" t="s">
        <v>91</v>
      </c>
      <c r="J87" s="2" t="s">
        <v>97</v>
      </c>
      <c r="K87" s="2" t="s">
        <v>95</v>
      </c>
      <c r="L87" s="2" t="s">
        <v>158</v>
      </c>
      <c r="M87" s="2" t="s">
        <v>157</v>
      </c>
      <c r="N87" s="2" t="s">
        <v>98</v>
      </c>
    </row>
    <row r="88" spans="1:14" x14ac:dyDescent="0.25">
      <c r="A88" s="76">
        <v>3150</v>
      </c>
      <c r="B88" s="81" t="s">
        <v>155</v>
      </c>
      <c r="C88" s="4" t="s">
        <v>2</v>
      </c>
      <c r="D88" s="4">
        <v>1</v>
      </c>
      <c r="E88" s="4" t="s">
        <v>163</v>
      </c>
      <c r="F88" s="5" t="s">
        <v>73</v>
      </c>
      <c r="G88" s="6" t="s">
        <v>162</v>
      </c>
      <c r="H88" s="6" t="s">
        <v>142</v>
      </c>
      <c r="I88" s="7" t="s">
        <v>91</v>
      </c>
      <c r="J88" s="2" t="s">
        <v>98</v>
      </c>
      <c r="K88" s="2" t="s">
        <v>95</v>
      </c>
      <c r="L88" s="2" t="s">
        <v>158</v>
      </c>
      <c r="M88" s="2" t="s">
        <v>157</v>
      </c>
      <c r="N88" s="2" t="s">
        <v>98</v>
      </c>
    </row>
    <row r="89" spans="1:14" ht="15.75" thickBot="1" x14ac:dyDescent="0.3">
      <c r="A89" s="77">
        <f t="shared" ref="A89:A91" si="15">A88</f>
        <v>3150</v>
      </c>
      <c r="B89" s="85" t="s">
        <v>155</v>
      </c>
      <c r="C89" s="8" t="s">
        <v>7</v>
      </c>
      <c r="D89" s="8">
        <v>2</v>
      </c>
      <c r="E89" s="8" t="s">
        <v>164</v>
      </c>
      <c r="F89" s="9" t="s">
        <v>77</v>
      </c>
      <c r="G89" s="6" t="s">
        <v>162</v>
      </c>
      <c r="H89" s="6" t="s">
        <v>142</v>
      </c>
      <c r="I89" s="7" t="s">
        <v>91</v>
      </c>
      <c r="J89" s="2" t="s">
        <v>98</v>
      </c>
      <c r="K89" s="2" t="s">
        <v>95</v>
      </c>
      <c r="L89" s="2" t="s">
        <v>158</v>
      </c>
      <c r="M89" s="2" t="s">
        <v>157</v>
      </c>
      <c r="N89" s="2" t="s">
        <v>98</v>
      </c>
    </row>
    <row r="90" spans="1:14" x14ac:dyDescent="0.25">
      <c r="A90" s="77">
        <f t="shared" si="15"/>
        <v>3150</v>
      </c>
      <c r="B90" s="85" t="s">
        <v>155</v>
      </c>
      <c r="C90" s="4" t="s">
        <v>13</v>
      </c>
      <c r="D90" s="90">
        <v>3</v>
      </c>
      <c r="E90" s="90" t="s">
        <v>165</v>
      </c>
      <c r="F90" s="9" t="s">
        <v>81</v>
      </c>
      <c r="G90" s="6" t="s">
        <v>162</v>
      </c>
      <c r="H90" s="6" t="s">
        <v>142</v>
      </c>
      <c r="I90" s="7" t="s">
        <v>91</v>
      </c>
      <c r="J90" s="2" t="s">
        <v>97</v>
      </c>
      <c r="K90" s="2" t="s">
        <v>95</v>
      </c>
      <c r="L90" s="2" t="s">
        <v>158</v>
      </c>
      <c r="M90" s="2" t="s">
        <v>157</v>
      </c>
      <c r="N90" s="2" t="s">
        <v>98</v>
      </c>
    </row>
    <row r="91" spans="1:14" ht="15.75" thickBot="1" x14ac:dyDescent="0.3">
      <c r="A91" s="80">
        <f t="shared" si="15"/>
        <v>3150</v>
      </c>
      <c r="B91" s="88" t="s">
        <v>155</v>
      </c>
      <c r="C91" s="11" t="s">
        <v>18</v>
      </c>
      <c r="D91" s="8">
        <v>4</v>
      </c>
      <c r="E91" s="8" t="s">
        <v>166</v>
      </c>
      <c r="F91" s="9" t="s">
        <v>85</v>
      </c>
      <c r="G91" s="6" t="s">
        <v>162</v>
      </c>
      <c r="H91" s="6" t="s">
        <v>142</v>
      </c>
      <c r="I91" s="7" t="s">
        <v>91</v>
      </c>
      <c r="J91" s="2" t="s">
        <v>97</v>
      </c>
      <c r="K91" s="2" t="s">
        <v>95</v>
      </c>
      <c r="L91" s="2" t="s">
        <v>158</v>
      </c>
      <c r="M91" s="2" t="s">
        <v>157</v>
      </c>
      <c r="N91" s="2" t="s">
        <v>98</v>
      </c>
    </row>
    <row r="92" spans="1:14" x14ac:dyDescent="0.25">
      <c r="B92" s="90" t="s">
        <v>219</v>
      </c>
      <c r="F92" s="9" t="s">
        <v>220</v>
      </c>
      <c r="G92" s="6" t="s">
        <v>161</v>
      </c>
      <c r="H92" s="6" t="s">
        <v>156</v>
      </c>
      <c r="I92" s="7" t="s">
        <v>91</v>
      </c>
      <c r="J92" s="2" t="s">
        <v>97</v>
      </c>
      <c r="K92" s="2" t="s">
        <v>251</v>
      </c>
      <c r="L92" s="2" t="s">
        <v>158</v>
      </c>
      <c r="M92" s="2" t="s">
        <v>157</v>
      </c>
      <c r="N92" s="2" t="s">
        <v>274</v>
      </c>
    </row>
    <row r="93" spans="1:14" x14ac:dyDescent="0.25">
      <c r="B93" s="90" t="s">
        <v>221</v>
      </c>
      <c r="F93" s="9" t="s">
        <v>222</v>
      </c>
      <c r="G93" s="6" t="s">
        <v>161</v>
      </c>
      <c r="H93" s="6" t="s">
        <v>156</v>
      </c>
      <c r="I93" s="7" t="s">
        <v>91</v>
      </c>
      <c r="J93" s="2" t="s">
        <v>97</v>
      </c>
      <c r="K93" s="2" t="s">
        <v>252</v>
      </c>
      <c r="L93" s="2" t="s">
        <v>158</v>
      </c>
      <c r="M93" s="2" t="s">
        <v>157</v>
      </c>
      <c r="N93" s="2" t="s">
        <v>274</v>
      </c>
    </row>
    <row r="94" spans="1:14" x14ac:dyDescent="0.25">
      <c r="B94" s="90" t="s">
        <v>219</v>
      </c>
      <c r="F94" s="9" t="s">
        <v>223</v>
      </c>
      <c r="G94" s="6" t="s">
        <v>161</v>
      </c>
      <c r="H94" s="6" t="s">
        <v>156</v>
      </c>
      <c r="I94" s="7" t="s">
        <v>91</v>
      </c>
      <c r="J94" s="2" t="s">
        <v>97</v>
      </c>
      <c r="K94" s="2" t="s">
        <v>253</v>
      </c>
      <c r="L94" s="2" t="s">
        <v>158</v>
      </c>
      <c r="M94" s="2" t="s">
        <v>157</v>
      </c>
      <c r="N94" s="2" t="s">
        <v>274</v>
      </c>
    </row>
    <row r="95" spans="1:14" x14ac:dyDescent="0.25">
      <c r="B95" s="90" t="s">
        <v>221</v>
      </c>
      <c r="F95" s="9" t="s">
        <v>224</v>
      </c>
      <c r="G95" s="6" t="s">
        <v>161</v>
      </c>
      <c r="H95" s="6" t="s">
        <v>156</v>
      </c>
      <c r="I95" s="7" t="s">
        <v>91</v>
      </c>
      <c r="J95" s="2" t="s">
        <v>97</v>
      </c>
      <c r="K95" s="2" t="s">
        <v>254</v>
      </c>
      <c r="L95" s="2" t="s">
        <v>158</v>
      </c>
      <c r="M95" s="2" t="s">
        <v>157</v>
      </c>
      <c r="N95" s="2" t="s">
        <v>274</v>
      </c>
    </row>
    <row r="96" spans="1:14" x14ac:dyDescent="0.25">
      <c r="B96" s="90" t="s">
        <v>219</v>
      </c>
      <c r="F96" s="9" t="s">
        <v>225</v>
      </c>
      <c r="G96" s="6" t="s">
        <v>161</v>
      </c>
      <c r="H96" s="6" t="s">
        <v>156</v>
      </c>
      <c r="I96" s="7" t="s">
        <v>91</v>
      </c>
      <c r="J96" s="2" t="s">
        <v>97</v>
      </c>
      <c r="K96" s="2" t="s">
        <v>255</v>
      </c>
      <c r="L96" s="2" t="s">
        <v>158</v>
      </c>
      <c r="M96" s="2" t="s">
        <v>157</v>
      </c>
      <c r="N96" s="2" t="s">
        <v>274</v>
      </c>
    </row>
    <row r="97" spans="2:14" x14ac:dyDescent="0.25">
      <c r="B97" s="90" t="s">
        <v>221</v>
      </c>
      <c r="F97" s="9" t="s">
        <v>226</v>
      </c>
      <c r="G97" s="6" t="s">
        <v>161</v>
      </c>
      <c r="H97" s="6" t="s">
        <v>156</v>
      </c>
      <c r="I97" s="7" t="s">
        <v>91</v>
      </c>
      <c r="J97" s="2" t="s">
        <v>97</v>
      </c>
      <c r="K97" s="2" t="s">
        <v>256</v>
      </c>
      <c r="L97" s="2" t="s">
        <v>158</v>
      </c>
      <c r="M97" s="2" t="s">
        <v>157</v>
      </c>
      <c r="N97" s="2" t="s">
        <v>274</v>
      </c>
    </row>
    <row r="98" spans="2:14" x14ac:dyDescent="0.25">
      <c r="B98" s="90" t="s">
        <v>219</v>
      </c>
      <c r="F98" s="9" t="s">
        <v>227</v>
      </c>
      <c r="G98" s="6" t="s">
        <v>161</v>
      </c>
      <c r="H98" s="6" t="s">
        <v>156</v>
      </c>
      <c r="I98" s="7" t="s">
        <v>91</v>
      </c>
      <c r="J98" s="2" t="s">
        <v>97</v>
      </c>
      <c r="K98" s="2" t="s">
        <v>257</v>
      </c>
      <c r="L98" s="2" t="s">
        <v>158</v>
      </c>
      <c r="M98" s="2" t="s">
        <v>157</v>
      </c>
      <c r="N98" s="2" t="s">
        <v>274</v>
      </c>
    </row>
    <row r="99" spans="2:14" x14ac:dyDescent="0.25">
      <c r="B99" s="90" t="s">
        <v>221</v>
      </c>
      <c r="F99" s="9" t="s">
        <v>228</v>
      </c>
      <c r="G99" s="6" t="s">
        <v>161</v>
      </c>
      <c r="H99" s="6" t="s">
        <v>156</v>
      </c>
      <c r="I99" s="7" t="s">
        <v>91</v>
      </c>
      <c r="J99" s="2" t="s">
        <v>97</v>
      </c>
      <c r="K99" s="2" t="s">
        <v>258</v>
      </c>
      <c r="L99" s="2" t="s">
        <v>158</v>
      </c>
      <c r="M99" s="2" t="s">
        <v>157</v>
      </c>
      <c r="N99" s="2" t="s">
        <v>274</v>
      </c>
    </row>
    <row r="100" spans="2:14" x14ac:dyDescent="0.25">
      <c r="B100" s="90" t="s">
        <v>219</v>
      </c>
      <c r="F100" s="9" t="s">
        <v>229</v>
      </c>
      <c r="G100" s="6" t="s">
        <v>161</v>
      </c>
      <c r="H100" s="6" t="s">
        <v>156</v>
      </c>
      <c r="I100" s="7" t="s">
        <v>91</v>
      </c>
      <c r="J100" s="2" t="s">
        <v>97</v>
      </c>
      <c r="K100" s="2" t="s">
        <v>259</v>
      </c>
      <c r="L100" s="2" t="s">
        <v>158</v>
      </c>
      <c r="M100" s="2" t="s">
        <v>157</v>
      </c>
      <c r="N100" s="2" t="s">
        <v>274</v>
      </c>
    </row>
    <row r="101" spans="2:14" x14ac:dyDescent="0.25">
      <c r="B101" s="90" t="s">
        <v>221</v>
      </c>
      <c r="F101" s="9" t="s">
        <v>230</v>
      </c>
      <c r="G101" s="6" t="s">
        <v>161</v>
      </c>
      <c r="H101" s="6" t="s">
        <v>156</v>
      </c>
      <c r="I101" s="7" t="s">
        <v>91</v>
      </c>
      <c r="J101" s="2" t="s">
        <v>97</v>
      </c>
      <c r="K101" s="2" t="s">
        <v>260</v>
      </c>
      <c r="L101" s="2" t="s">
        <v>158</v>
      </c>
      <c r="M101" s="2" t="s">
        <v>157</v>
      </c>
      <c r="N101" s="2" t="s">
        <v>274</v>
      </c>
    </row>
    <row r="102" spans="2:14" x14ac:dyDescent="0.25">
      <c r="B102" s="90" t="s">
        <v>219</v>
      </c>
      <c r="F102" s="9" t="s">
        <v>231</v>
      </c>
      <c r="G102" s="6" t="s">
        <v>161</v>
      </c>
      <c r="H102" s="6" t="s">
        <v>156</v>
      </c>
      <c r="I102" s="7" t="s">
        <v>91</v>
      </c>
      <c r="J102" s="2" t="s">
        <v>97</v>
      </c>
      <c r="K102" s="2" t="s">
        <v>261</v>
      </c>
      <c r="L102" s="2" t="s">
        <v>158</v>
      </c>
      <c r="M102" s="2" t="s">
        <v>157</v>
      </c>
      <c r="N102" s="2" t="s">
        <v>274</v>
      </c>
    </row>
    <row r="103" spans="2:14" ht="15.75" thickBot="1" x14ac:dyDescent="0.3">
      <c r="B103" s="90" t="s">
        <v>221</v>
      </c>
      <c r="F103" s="9" t="s">
        <v>232</v>
      </c>
      <c r="G103" s="6" t="s">
        <v>161</v>
      </c>
      <c r="H103" s="6" t="s">
        <v>156</v>
      </c>
      <c r="I103" s="7" t="s">
        <v>91</v>
      </c>
      <c r="J103" s="2" t="s">
        <v>97</v>
      </c>
      <c r="K103" s="2" t="s">
        <v>262</v>
      </c>
      <c r="L103" s="2" t="s">
        <v>158</v>
      </c>
      <c r="M103" s="2" t="s">
        <v>157</v>
      </c>
      <c r="N103" s="2" t="s">
        <v>274</v>
      </c>
    </row>
    <row r="104" spans="2:14" x14ac:dyDescent="0.25">
      <c r="B104" s="4" t="s">
        <v>233</v>
      </c>
      <c r="F104" s="9" t="s">
        <v>234</v>
      </c>
      <c r="G104" s="6" t="s">
        <v>161</v>
      </c>
      <c r="H104" s="6" t="s">
        <v>156</v>
      </c>
      <c r="I104" s="7" t="s">
        <v>91</v>
      </c>
      <c r="J104" s="2" t="s">
        <v>97</v>
      </c>
      <c r="K104" s="2" t="s">
        <v>263</v>
      </c>
      <c r="L104" s="2" t="s">
        <v>158</v>
      </c>
      <c r="M104" s="2" t="s">
        <v>157</v>
      </c>
      <c r="N104" s="2" t="s">
        <v>274</v>
      </c>
    </row>
    <row r="105" spans="2:14" x14ac:dyDescent="0.25">
      <c r="B105" s="8" t="s">
        <v>235</v>
      </c>
      <c r="F105" s="9" t="s">
        <v>236</v>
      </c>
      <c r="G105" s="6" t="s">
        <v>161</v>
      </c>
      <c r="H105" s="6" t="s">
        <v>156</v>
      </c>
      <c r="I105" s="7" t="s">
        <v>91</v>
      </c>
      <c r="J105" s="2" t="s">
        <v>97</v>
      </c>
      <c r="K105" s="2" t="s">
        <v>264</v>
      </c>
      <c r="L105" s="2" t="s">
        <v>158</v>
      </c>
      <c r="M105" s="2" t="s">
        <v>157</v>
      </c>
      <c r="N105" s="2" t="s">
        <v>274</v>
      </c>
    </row>
    <row r="106" spans="2:14" x14ac:dyDescent="0.25">
      <c r="B106" s="90" t="s">
        <v>219</v>
      </c>
      <c r="F106" s="9" t="s">
        <v>237</v>
      </c>
      <c r="G106" s="6" t="s">
        <v>161</v>
      </c>
      <c r="H106" s="6" t="s">
        <v>156</v>
      </c>
      <c r="I106" s="7" t="s">
        <v>91</v>
      </c>
      <c r="J106" s="2" t="s">
        <v>97</v>
      </c>
      <c r="K106" s="2" t="s">
        <v>265</v>
      </c>
      <c r="L106" s="2" t="s">
        <v>158</v>
      </c>
      <c r="M106" s="2" t="s">
        <v>157</v>
      </c>
      <c r="N106" s="2" t="s">
        <v>274</v>
      </c>
    </row>
    <row r="107" spans="2:14" ht="15.75" thickBot="1" x14ac:dyDescent="0.3">
      <c r="B107" s="90" t="s">
        <v>221</v>
      </c>
      <c r="F107" s="9" t="s">
        <v>238</v>
      </c>
      <c r="G107" s="6" t="s">
        <v>161</v>
      </c>
      <c r="H107" s="6" t="s">
        <v>156</v>
      </c>
      <c r="I107" s="7" t="s">
        <v>91</v>
      </c>
      <c r="J107" s="2" t="s">
        <v>97</v>
      </c>
      <c r="K107" s="2" t="s">
        <v>266</v>
      </c>
      <c r="L107" s="2" t="s">
        <v>158</v>
      </c>
      <c r="M107" s="2" t="s">
        <v>157</v>
      </c>
      <c r="N107" s="2" t="s">
        <v>274</v>
      </c>
    </row>
    <row r="108" spans="2:14" x14ac:dyDescent="0.25">
      <c r="B108" s="4" t="s">
        <v>233</v>
      </c>
      <c r="F108" s="9" t="s">
        <v>239</v>
      </c>
      <c r="G108" s="6" t="s">
        <v>161</v>
      </c>
      <c r="H108" s="6" t="s">
        <v>156</v>
      </c>
      <c r="I108" s="7" t="s">
        <v>91</v>
      </c>
      <c r="J108" s="2" t="s">
        <v>97</v>
      </c>
      <c r="K108" s="2" t="s">
        <v>267</v>
      </c>
      <c r="L108" s="2" t="s">
        <v>158</v>
      </c>
      <c r="M108" s="2" t="s">
        <v>157</v>
      </c>
      <c r="N108" s="2" t="s">
        <v>274</v>
      </c>
    </row>
    <row r="109" spans="2:14" x14ac:dyDescent="0.25">
      <c r="B109" s="8" t="s">
        <v>235</v>
      </c>
      <c r="F109" s="9" t="s">
        <v>240</v>
      </c>
      <c r="G109" s="6" t="s">
        <v>161</v>
      </c>
      <c r="H109" s="6" t="s">
        <v>156</v>
      </c>
      <c r="I109" s="7" t="s">
        <v>91</v>
      </c>
      <c r="J109" s="2" t="s">
        <v>97</v>
      </c>
      <c r="K109" s="2" t="s">
        <v>268</v>
      </c>
      <c r="L109" s="2" t="s">
        <v>158</v>
      </c>
      <c r="M109" s="2" t="s">
        <v>157</v>
      </c>
      <c r="N109" s="2" t="s">
        <v>274</v>
      </c>
    </row>
    <row r="110" spans="2:14" x14ac:dyDescent="0.25">
      <c r="B110" s="90" t="s">
        <v>219</v>
      </c>
      <c r="F110" s="9" t="s">
        <v>241</v>
      </c>
      <c r="G110" s="6" t="s">
        <v>161</v>
      </c>
      <c r="H110" s="6" t="s">
        <v>156</v>
      </c>
      <c r="I110" s="7" t="s">
        <v>91</v>
      </c>
      <c r="J110" s="2" t="s">
        <v>97</v>
      </c>
      <c r="K110" s="2" t="s">
        <v>269</v>
      </c>
      <c r="L110" s="2" t="s">
        <v>158</v>
      </c>
      <c r="M110" s="2" t="s">
        <v>157</v>
      </c>
      <c r="N110" s="2" t="s">
        <v>274</v>
      </c>
    </row>
    <row r="111" spans="2:14" ht="15.75" thickBot="1" x14ac:dyDescent="0.3">
      <c r="B111" s="90" t="s">
        <v>221</v>
      </c>
      <c r="F111" s="9" t="s">
        <v>242</v>
      </c>
      <c r="G111" s="6" t="s">
        <v>161</v>
      </c>
      <c r="H111" s="6" t="s">
        <v>156</v>
      </c>
      <c r="I111" s="7" t="s">
        <v>91</v>
      </c>
      <c r="J111" s="2" t="s">
        <v>97</v>
      </c>
      <c r="K111" s="2" t="s">
        <v>270</v>
      </c>
      <c r="L111" s="2" t="s">
        <v>158</v>
      </c>
      <c r="M111" s="2" t="s">
        <v>157</v>
      </c>
      <c r="N111" s="2" t="s">
        <v>274</v>
      </c>
    </row>
    <row r="112" spans="2:14" x14ac:dyDescent="0.25">
      <c r="B112" s="4" t="s">
        <v>233</v>
      </c>
      <c r="F112" s="9" t="s">
        <v>243</v>
      </c>
      <c r="G112" s="6" t="s">
        <v>161</v>
      </c>
      <c r="H112" s="6" t="s">
        <v>156</v>
      </c>
      <c r="I112" s="7" t="s">
        <v>91</v>
      </c>
      <c r="J112" s="2" t="s">
        <v>97</v>
      </c>
      <c r="K112" s="2" t="s">
        <v>271</v>
      </c>
      <c r="L112" s="2" t="s">
        <v>158</v>
      </c>
      <c r="M112" s="2" t="s">
        <v>157</v>
      </c>
      <c r="N112" s="2" t="s">
        <v>274</v>
      </c>
    </row>
    <row r="113" spans="2:14" x14ac:dyDescent="0.25">
      <c r="B113" s="8" t="s">
        <v>235</v>
      </c>
      <c r="F113" s="9" t="s">
        <v>244</v>
      </c>
      <c r="G113" s="6" t="s">
        <v>161</v>
      </c>
      <c r="H113" s="6" t="s">
        <v>156</v>
      </c>
      <c r="I113" s="7" t="s">
        <v>91</v>
      </c>
      <c r="J113" s="2" t="s">
        <v>97</v>
      </c>
      <c r="K113" s="2" t="s">
        <v>272</v>
      </c>
      <c r="L113" s="2" t="s">
        <v>158</v>
      </c>
      <c r="M113" s="2" t="s">
        <v>157</v>
      </c>
      <c r="N113" s="2" t="s">
        <v>274</v>
      </c>
    </row>
    <row r="114" spans="2:14" x14ac:dyDescent="0.25">
      <c r="B114" s="90" t="s">
        <v>219</v>
      </c>
      <c r="F114" s="108" t="s">
        <v>275</v>
      </c>
      <c r="G114" s="6" t="s">
        <v>161</v>
      </c>
      <c r="H114" s="6" t="s">
        <v>156</v>
      </c>
      <c r="I114" s="7" t="s">
        <v>91</v>
      </c>
      <c r="J114" s="2" t="s">
        <v>97</v>
      </c>
      <c r="K114" s="2" t="s">
        <v>272</v>
      </c>
      <c r="L114" s="2" t="s">
        <v>158</v>
      </c>
      <c r="M114" s="2" t="s">
        <v>157</v>
      </c>
      <c r="N114" s="2" t="s">
        <v>274</v>
      </c>
    </row>
    <row r="115" spans="2:14" ht="15.75" thickBot="1" x14ac:dyDescent="0.3">
      <c r="B115" s="90" t="s">
        <v>221</v>
      </c>
      <c r="F115" s="108" t="s">
        <v>276</v>
      </c>
      <c r="G115" s="6" t="s">
        <v>161</v>
      </c>
      <c r="H115" s="6" t="s">
        <v>156</v>
      </c>
      <c r="I115" s="7" t="s">
        <v>91</v>
      </c>
      <c r="J115" s="2" t="s">
        <v>97</v>
      </c>
      <c r="K115" s="2" t="s">
        <v>272</v>
      </c>
      <c r="L115" s="2" t="s">
        <v>158</v>
      </c>
      <c r="M115" s="2" t="s">
        <v>157</v>
      </c>
      <c r="N115" s="2" t="s">
        <v>274</v>
      </c>
    </row>
    <row r="116" spans="2:14" x14ac:dyDescent="0.25">
      <c r="B116" s="4" t="s">
        <v>233</v>
      </c>
      <c r="F116" s="108" t="s">
        <v>277</v>
      </c>
      <c r="G116" s="6" t="s">
        <v>161</v>
      </c>
      <c r="H116" s="6" t="s">
        <v>156</v>
      </c>
      <c r="I116" s="7" t="s">
        <v>91</v>
      </c>
      <c r="J116" s="2" t="s">
        <v>97</v>
      </c>
      <c r="K116" s="2" t="s">
        <v>272</v>
      </c>
      <c r="L116" s="2" t="s">
        <v>158</v>
      </c>
      <c r="M116" s="2" t="s">
        <v>157</v>
      </c>
      <c r="N116" s="2" t="s">
        <v>274</v>
      </c>
    </row>
    <row r="117" spans="2:14" x14ac:dyDescent="0.25">
      <c r="B117" s="8" t="s">
        <v>235</v>
      </c>
      <c r="F117" s="108" t="s">
        <v>278</v>
      </c>
      <c r="G117" s="6" t="s">
        <v>161</v>
      </c>
      <c r="H117" s="6" t="s">
        <v>156</v>
      </c>
      <c r="I117" s="7" t="s">
        <v>91</v>
      </c>
      <c r="J117" s="2" t="s">
        <v>97</v>
      </c>
      <c r="K117" s="2" t="s">
        <v>272</v>
      </c>
      <c r="L117" s="2" t="s">
        <v>158</v>
      </c>
      <c r="M117" s="2" t="s">
        <v>157</v>
      </c>
      <c r="N117" s="2" t="s">
        <v>274</v>
      </c>
    </row>
    <row r="118" spans="2:14" x14ac:dyDescent="0.25">
      <c r="B118" s="90" t="s">
        <v>219</v>
      </c>
      <c r="F118" s="108" t="s">
        <v>279</v>
      </c>
      <c r="G118" s="6" t="s">
        <v>161</v>
      </c>
      <c r="H118" s="6" t="s">
        <v>156</v>
      </c>
      <c r="I118" s="7" t="s">
        <v>91</v>
      </c>
      <c r="J118" s="2" t="s">
        <v>97</v>
      </c>
      <c r="K118" s="2" t="s">
        <v>272</v>
      </c>
      <c r="L118" s="2" t="s">
        <v>158</v>
      </c>
      <c r="M118" s="2" t="s">
        <v>157</v>
      </c>
      <c r="N118" s="2" t="s">
        <v>274</v>
      </c>
    </row>
    <row r="119" spans="2:14" ht="15.75" thickBot="1" x14ac:dyDescent="0.3">
      <c r="B119" s="90" t="s">
        <v>221</v>
      </c>
      <c r="F119" s="108" t="s">
        <v>280</v>
      </c>
      <c r="G119" s="6" t="s">
        <v>161</v>
      </c>
      <c r="H119" s="6" t="s">
        <v>156</v>
      </c>
      <c r="I119" s="7" t="s">
        <v>91</v>
      </c>
      <c r="J119" s="2" t="s">
        <v>97</v>
      </c>
      <c r="K119" s="2" t="s">
        <v>272</v>
      </c>
      <c r="L119" s="2" t="s">
        <v>158</v>
      </c>
      <c r="M119" s="2" t="s">
        <v>157</v>
      </c>
      <c r="N119" s="2" t="s">
        <v>274</v>
      </c>
    </row>
    <row r="120" spans="2:14" x14ac:dyDescent="0.25">
      <c r="B120" s="4" t="s">
        <v>233</v>
      </c>
      <c r="F120" s="108" t="s">
        <v>281</v>
      </c>
      <c r="G120" s="6" t="s">
        <v>161</v>
      </c>
      <c r="H120" s="6" t="s">
        <v>156</v>
      </c>
      <c r="I120" s="7" t="s">
        <v>91</v>
      </c>
      <c r="J120" s="2" t="s">
        <v>97</v>
      </c>
      <c r="K120" s="2" t="s">
        <v>272</v>
      </c>
      <c r="L120" s="2" t="s">
        <v>158</v>
      </c>
      <c r="M120" s="2" t="s">
        <v>157</v>
      </c>
      <c r="N120" s="2" t="s">
        <v>274</v>
      </c>
    </row>
    <row r="121" spans="2:14" x14ac:dyDescent="0.25">
      <c r="B121" s="8" t="s">
        <v>235</v>
      </c>
      <c r="F121" s="108" t="s">
        <v>282</v>
      </c>
      <c r="G121" s="6" t="s">
        <v>161</v>
      </c>
      <c r="H121" s="6" t="s">
        <v>156</v>
      </c>
      <c r="I121" s="7" t="s">
        <v>91</v>
      </c>
      <c r="J121" s="2" t="s">
        <v>97</v>
      </c>
      <c r="K121" s="2" t="s">
        <v>272</v>
      </c>
      <c r="L121" s="2" t="s">
        <v>158</v>
      </c>
      <c r="M121" s="2" t="s">
        <v>157</v>
      </c>
      <c r="N121" s="2" t="s">
        <v>274</v>
      </c>
    </row>
    <row r="122" spans="2:14" x14ac:dyDescent="0.25">
      <c r="B122" s="90" t="s">
        <v>219</v>
      </c>
      <c r="F122" s="108" t="s">
        <v>283</v>
      </c>
      <c r="G122" s="6" t="s">
        <v>161</v>
      </c>
      <c r="H122" s="6" t="s">
        <v>156</v>
      </c>
      <c r="I122" s="7" t="s">
        <v>91</v>
      </c>
      <c r="J122" s="2" t="s">
        <v>97</v>
      </c>
      <c r="K122" s="2" t="s">
        <v>272</v>
      </c>
      <c r="L122" s="2" t="s">
        <v>158</v>
      </c>
      <c r="M122" s="2" t="s">
        <v>157</v>
      </c>
      <c r="N122" s="2" t="s">
        <v>274</v>
      </c>
    </row>
    <row r="123" spans="2:14" ht="15.75" thickBot="1" x14ac:dyDescent="0.3">
      <c r="B123" s="90" t="s">
        <v>221</v>
      </c>
      <c r="F123" s="108" t="s">
        <v>284</v>
      </c>
      <c r="G123" s="6" t="s">
        <v>161</v>
      </c>
      <c r="H123" s="6" t="s">
        <v>156</v>
      </c>
      <c r="I123" s="7" t="s">
        <v>91</v>
      </c>
      <c r="J123" s="2" t="s">
        <v>97</v>
      </c>
      <c r="K123" s="2" t="s">
        <v>272</v>
      </c>
      <c r="L123" s="2" t="s">
        <v>158</v>
      </c>
      <c r="M123" s="2" t="s">
        <v>157</v>
      </c>
      <c r="N123" s="2" t="s">
        <v>274</v>
      </c>
    </row>
    <row r="124" spans="2:14" x14ac:dyDescent="0.25">
      <c r="B124" s="4" t="s">
        <v>233</v>
      </c>
      <c r="F124" s="108" t="s">
        <v>285</v>
      </c>
      <c r="G124" s="6" t="s">
        <v>161</v>
      </c>
      <c r="H124" s="6" t="s">
        <v>156</v>
      </c>
      <c r="I124" s="7" t="s">
        <v>91</v>
      </c>
      <c r="J124" s="2" t="s">
        <v>97</v>
      </c>
      <c r="K124" s="2" t="s">
        <v>272</v>
      </c>
      <c r="L124" s="2" t="s">
        <v>158</v>
      </c>
      <c r="M124" s="2" t="s">
        <v>157</v>
      </c>
      <c r="N124" s="2" t="s">
        <v>274</v>
      </c>
    </row>
    <row r="125" spans="2:14" x14ac:dyDescent="0.25">
      <c r="B125" s="8" t="s">
        <v>235</v>
      </c>
      <c r="F125" s="108" t="s">
        <v>286</v>
      </c>
      <c r="G125" s="6" t="s">
        <v>161</v>
      </c>
      <c r="H125" s="6" t="s">
        <v>156</v>
      </c>
      <c r="I125" s="7" t="s">
        <v>91</v>
      </c>
      <c r="J125" s="2" t="s">
        <v>97</v>
      </c>
      <c r="K125" s="2" t="s">
        <v>272</v>
      </c>
      <c r="L125" s="2" t="s">
        <v>158</v>
      </c>
      <c r="M125" s="2" t="s">
        <v>157</v>
      </c>
      <c r="N125" s="2" t="s">
        <v>274</v>
      </c>
    </row>
    <row r="126" spans="2:14" x14ac:dyDescent="0.25">
      <c r="B126" s="90" t="s">
        <v>219</v>
      </c>
      <c r="F126" s="108" t="s">
        <v>287</v>
      </c>
      <c r="G126" s="6" t="s">
        <v>161</v>
      </c>
      <c r="H126" s="6" t="s">
        <v>156</v>
      </c>
      <c r="I126" s="7" t="s">
        <v>91</v>
      </c>
      <c r="J126" s="2" t="s">
        <v>97</v>
      </c>
      <c r="K126" s="2" t="s">
        <v>272</v>
      </c>
      <c r="L126" s="2" t="s">
        <v>158</v>
      </c>
      <c r="M126" s="2" t="s">
        <v>157</v>
      </c>
      <c r="N126" s="2" t="s">
        <v>274</v>
      </c>
    </row>
    <row r="127" spans="2:14" ht="15.75" thickBot="1" x14ac:dyDescent="0.3">
      <c r="B127" s="90" t="s">
        <v>221</v>
      </c>
      <c r="F127" s="108" t="s">
        <v>288</v>
      </c>
      <c r="G127" s="6" t="s">
        <v>161</v>
      </c>
      <c r="H127" s="6" t="s">
        <v>156</v>
      </c>
      <c r="I127" s="7" t="s">
        <v>91</v>
      </c>
      <c r="J127" s="2" t="s">
        <v>97</v>
      </c>
      <c r="K127" s="2" t="s">
        <v>272</v>
      </c>
      <c r="L127" s="2" t="s">
        <v>158</v>
      </c>
      <c r="M127" s="2" t="s">
        <v>157</v>
      </c>
      <c r="N127" s="2" t="s">
        <v>274</v>
      </c>
    </row>
    <row r="128" spans="2:14" x14ac:dyDescent="0.25">
      <c r="B128" s="4" t="s">
        <v>233</v>
      </c>
      <c r="F128" s="108" t="s">
        <v>289</v>
      </c>
      <c r="G128" s="6" t="s">
        <v>161</v>
      </c>
      <c r="H128" s="6" t="s">
        <v>156</v>
      </c>
      <c r="I128" s="7" t="s">
        <v>91</v>
      </c>
      <c r="J128" s="2" t="s">
        <v>97</v>
      </c>
      <c r="K128" s="2" t="s">
        <v>272</v>
      </c>
      <c r="L128" s="2" t="s">
        <v>158</v>
      </c>
      <c r="M128" s="2" t="s">
        <v>157</v>
      </c>
      <c r="N128" s="2" t="s">
        <v>274</v>
      </c>
    </row>
    <row r="129" spans="2:14" x14ac:dyDescent="0.25">
      <c r="B129" s="8" t="s">
        <v>235</v>
      </c>
      <c r="F129" s="108" t="s">
        <v>290</v>
      </c>
      <c r="G129" s="6" t="s">
        <v>161</v>
      </c>
      <c r="H129" s="6" t="s">
        <v>156</v>
      </c>
      <c r="I129" s="7" t="s">
        <v>91</v>
      </c>
      <c r="J129" s="2" t="s">
        <v>97</v>
      </c>
      <c r="K129" s="2" t="s">
        <v>272</v>
      </c>
      <c r="L129" s="2" t="s">
        <v>158</v>
      </c>
      <c r="M129" s="2" t="s">
        <v>157</v>
      </c>
      <c r="N129" s="2" t="s">
        <v>274</v>
      </c>
    </row>
    <row r="130" spans="2:14" x14ac:dyDescent="0.25">
      <c r="B130" s="90" t="s">
        <v>219</v>
      </c>
      <c r="F130" s="108" t="s">
        <v>291</v>
      </c>
      <c r="G130" s="6" t="s">
        <v>161</v>
      </c>
      <c r="H130" s="6" t="s">
        <v>156</v>
      </c>
      <c r="I130" s="7" t="s">
        <v>91</v>
      </c>
      <c r="J130" s="2" t="s">
        <v>97</v>
      </c>
      <c r="K130" s="2" t="s">
        <v>272</v>
      </c>
      <c r="L130" s="2" t="s">
        <v>158</v>
      </c>
      <c r="M130" s="2" t="s">
        <v>157</v>
      </c>
      <c r="N130" s="2" t="s">
        <v>274</v>
      </c>
    </row>
    <row r="131" spans="2:14" ht="15.75" thickBot="1" x14ac:dyDescent="0.3">
      <c r="B131" s="90" t="s">
        <v>221</v>
      </c>
      <c r="F131" s="108" t="s">
        <v>292</v>
      </c>
      <c r="G131" s="6" t="s">
        <v>161</v>
      </c>
      <c r="H131" s="6" t="s">
        <v>156</v>
      </c>
      <c r="I131" s="7" t="s">
        <v>91</v>
      </c>
      <c r="J131" s="2" t="s">
        <v>97</v>
      </c>
      <c r="K131" s="2" t="s">
        <v>272</v>
      </c>
      <c r="L131" s="2" t="s">
        <v>158</v>
      </c>
      <c r="M131" s="2" t="s">
        <v>157</v>
      </c>
      <c r="N131" s="2" t="s">
        <v>274</v>
      </c>
    </row>
    <row r="132" spans="2:14" x14ac:dyDescent="0.25">
      <c r="B132" s="4" t="s">
        <v>233</v>
      </c>
      <c r="F132" s="108" t="s">
        <v>293</v>
      </c>
      <c r="G132" s="6" t="s">
        <v>161</v>
      </c>
      <c r="H132" s="6" t="s">
        <v>156</v>
      </c>
      <c r="I132" s="7" t="s">
        <v>91</v>
      </c>
      <c r="J132" s="2" t="s">
        <v>97</v>
      </c>
      <c r="K132" s="2" t="s">
        <v>272</v>
      </c>
      <c r="L132" s="2" t="s">
        <v>158</v>
      </c>
      <c r="M132" s="2" t="s">
        <v>157</v>
      </c>
      <c r="N132" s="2" t="s">
        <v>274</v>
      </c>
    </row>
    <row r="133" spans="2:14" x14ac:dyDescent="0.25">
      <c r="B133" s="8" t="s">
        <v>235</v>
      </c>
      <c r="F133" s="108" t="s">
        <v>294</v>
      </c>
      <c r="G133" s="6" t="s">
        <v>161</v>
      </c>
      <c r="H133" s="6" t="s">
        <v>156</v>
      </c>
      <c r="I133" s="7" t="s">
        <v>91</v>
      </c>
      <c r="J133" s="2" t="s">
        <v>97</v>
      </c>
      <c r="K133" s="2" t="s">
        <v>272</v>
      </c>
      <c r="L133" s="2" t="s">
        <v>158</v>
      </c>
      <c r="M133" s="2" t="s">
        <v>157</v>
      </c>
      <c r="N133" s="2" t="s">
        <v>274</v>
      </c>
    </row>
    <row r="134" spans="2:14" x14ac:dyDescent="0.25">
      <c r="B134" s="90" t="s">
        <v>219</v>
      </c>
      <c r="F134" s="108" t="s">
        <v>295</v>
      </c>
      <c r="G134" s="6" t="s">
        <v>162</v>
      </c>
      <c r="H134" s="2" t="s">
        <v>142</v>
      </c>
      <c r="I134" s="7" t="s">
        <v>91</v>
      </c>
      <c r="J134" s="2" t="s">
        <v>97</v>
      </c>
      <c r="K134" s="2" t="s">
        <v>272</v>
      </c>
      <c r="L134" s="2" t="s">
        <v>158</v>
      </c>
      <c r="M134" s="2" t="s">
        <v>157</v>
      </c>
      <c r="N134" s="2" t="s">
        <v>274</v>
      </c>
    </row>
    <row r="135" spans="2:14" x14ac:dyDescent="0.25">
      <c r="B135" s="90" t="s">
        <v>221</v>
      </c>
      <c r="F135" s="108" t="s">
        <v>296</v>
      </c>
      <c r="G135" s="6" t="s">
        <v>162</v>
      </c>
      <c r="H135" s="2" t="s">
        <v>142</v>
      </c>
      <c r="I135" s="7" t="s">
        <v>91</v>
      </c>
      <c r="J135" s="2" t="s">
        <v>97</v>
      </c>
      <c r="K135" s="2" t="s">
        <v>272</v>
      </c>
      <c r="L135" s="2" t="s">
        <v>158</v>
      </c>
      <c r="M135" s="2" t="s">
        <v>157</v>
      </c>
      <c r="N135" s="2" t="s">
        <v>274</v>
      </c>
    </row>
    <row r="136" spans="2:14" x14ac:dyDescent="0.25">
      <c r="B136" s="90" t="s">
        <v>219</v>
      </c>
      <c r="F136" s="109" t="s">
        <v>297</v>
      </c>
      <c r="G136" s="6" t="s">
        <v>162</v>
      </c>
      <c r="H136" s="2" t="s">
        <v>142</v>
      </c>
      <c r="I136" s="7" t="s">
        <v>91</v>
      </c>
      <c r="J136" s="2" t="s">
        <v>97</v>
      </c>
      <c r="K136" s="2" t="s">
        <v>272</v>
      </c>
      <c r="L136" s="2" t="s">
        <v>158</v>
      </c>
      <c r="M136" s="2" t="s">
        <v>157</v>
      </c>
      <c r="N136" s="2" t="s">
        <v>274</v>
      </c>
    </row>
    <row r="137" spans="2:14" x14ac:dyDescent="0.25">
      <c r="B137" s="90" t="s">
        <v>221</v>
      </c>
      <c r="F137" s="109" t="s">
        <v>298</v>
      </c>
      <c r="G137" s="6" t="s">
        <v>162</v>
      </c>
      <c r="H137" s="2" t="s">
        <v>142</v>
      </c>
      <c r="I137" s="7" t="s">
        <v>91</v>
      </c>
      <c r="J137" s="2" t="s">
        <v>97</v>
      </c>
      <c r="K137" s="2" t="s">
        <v>272</v>
      </c>
      <c r="L137" s="2" t="s">
        <v>158</v>
      </c>
      <c r="M137" s="2" t="s">
        <v>157</v>
      </c>
      <c r="N137" s="2" t="s">
        <v>274</v>
      </c>
    </row>
    <row r="138" spans="2:14" x14ac:dyDescent="0.25">
      <c r="B138" s="90" t="s">
        <v>219</v>
      </c>
      <c r="F138" s="109" t="s">
        <v>299</v>
      </c>
      <c r="G138" s="6" t="s">
        <v>162</v>
      </c>
      <c r="H138" s="2" t="s">
        <v>142</v>
      </c>
      <c r="I138" s="7" t="s">
        <v>91</v>
      </c>
      <c r="J138" s="2" t="s">
        <v>97</v>
      </c>
      <c r="K138" s="2" t="s">
        <v>272</v>
      </c>
      <c r="L138" s="2" t="s">
        <v>158</v>
      </c>
      <c r="M138" s="2" t="s">
        <v>157</v>
      </c>
      <c r="N138" s="2" t="s">
        <v>274</v>
      </c>
    </row>
    <row r="139" spans="2:14" x14ac:dyDescent="0.25">
      <c r="B139" s="90" t="s">
        <v>221</v>
      </c>
      <c r="F139" s="109" t="s">
        <v>300</v>
      </c>
      <c r="G139" s="6" t="s">
        <v>162</v>
      </c>
      <c r="H139" s="2" t="s">
        <v>142</v>
      </c>
      <c r="I139" s="7" t="s">
        <v>91</v>
      </c>
      <c r="J139" s="2" t="s">
        <v>97</v>
      </c>
      <c r="K139" s="2" t="s">
        <v>272</v>
      </c>
      <c r="L139" s="2" t="s">
        <v>158</v>
      </c>
      <c r="M139" s="2" t="s">
        <v>157</v>
      </c>
      <c r="N139" s="2" t="s">
        <v>274</v>
      </c>
    </row>
    <row r="140" spans="2:14" x14ac:dyDescent="0.25">
      <c r="B140" s="90" t="s">
        <v>219</v>
      </c>
      <c r="F140" s="109" t="s">
        <v>301</v>
      </c>
      <c r="G140" s="6" t="s">
        <v>162</v>
      </c>
      <c r="H140" s="2" t="s">
        <v>142</v>
      </c>
      <c r="I140" s="7" t="s">
        <v>91</v>
      </c>
      <c r="J140" s="2" t="s">
        <v>97</v>
      </c>
      <c r="K140" s="2" t="s">
        <v>272</v>
      </c>
      <c r="L140" s="2" t="s">
        <v>158</v>
      </c>
      <c r="M140" s="2" t="s">
        <v>157</v>
      </c>
      <c r="N140" s="2" t="s">
        <v>274</v>
      </c>
    </row>
    <row r="141" spans="2:14" x14ac:dyDescent="0.25">
      <c r="B141" s="90" t="s">
        <v>221</v>
      </c>
      <c r="F141" s="109" t="s">
        <v>302</v>
      </c>
      <c r="G141" s="6" t="s">
        <v>162</v>
      </c>
      <c r="H141" s="2" t="s">
        <v>142</v>
      </c>
      <c r="I141" s="7" t="s">
        <v>91</v>
      </c>
      <c r="J141" s="2" t="s">
        <v>97</v>
      </c>
      <c r="K141" s="2" t="s">
        <v>272</v>
      </c>
      <c r="L141" s="2" t="s">
        <v>158</v>
      </c>
      <c r="M141" s="2" t="s">
        <v>157</v>
      </c>
      <c r="N141" s="2" t="s">
        <v>274</v>
      </c>
    </row>
    <row r="142" spans="2:14" x14ac:dyDescent="0.25">
      <c r="B142" s="90" t="s">
        <v>219</v>
      </c>
      <c r="F142" s="109" t="s">
        <v>303</v>
      </c>
      <c r="G142" s="6" t="s">
        <v>162</v>
      </c>
      <c r="H142" s="2" t="s">
        <v>142</v>
      </c>
      <c r="I142" s="7" t="s">
        <v>91</v>
      </c>
      <c r="J142" s="2" t="s">
        <v>97</v>
      </c>
      <c r="K142" s="2" t="s">
        <v>272</v>
      </c>
      <c r="L142" s="2" t="s">
        <v>158</v>
      </c>
      <c r="M142" s="2" t="s">
        <v>157</v>
      </c>
      <c r="N142" s="2" t="s">
        <v>274</v>
      </c>
    </row>
    <row r="143" spans="2:14" x14ac:dyDescent="0.25">
      <c r="B143" s="90" t="s">
        <v>221</v>
      </c>
      <c r="F143" s="109" t="s">
        <v>304</v>
      </c>
      <c r="G143" s="6" t="s">
        <v>162</v>
      </c>
      <c r="H143" s="2" t="s">
        <v>142</v>
      </c>
      <c r="I143" s="7" t="s">
        <v>91</v>
      </c>
      <c r="J143" s="2" t="s">
        <v>97</v>
      </c>
      <c r="K143" s="2" t="s">
        <v>272</v>
      </c>
      <c r="L143" s="2" t="s">
        <v>158</v>
      </c>
      <c r="M143" s="2" t="s">
        <v>157</v>
      </c>
      <c r="N143" s="2" t="s">
        <v>274</v>
      </c>
    </row>
    <row r="144" spans="2:14" x14ac:dyDescent="0.25">
      <c r="B144" s="90" t="s">
        <v>219</v>
      </c>
      <c r="F144" s="109" t="s">
        <v>305</v>
      </c>
      <c r="G144" s="6" t="s">
        <v>162</v>
      </c>
      <c r="H144" s="2" t="s">
        <v>142</v>
      </c>
      <c r="I144" s="7" t="s">
        <v>91</v>
      </c>
      <c r="J144" s="2" t="s">
        <v>97</v>
      </c>
      <c r="K144" s="2" t="s">
        <v>272</v>
      </c>
      <c r="L144" s="2" t="s">
        <v>158</v>
      </c>
      <c r="M144" s="2" t="s">
        <v>157</v>
      </c>
      <c r="N144" s="2" t="s">
        <v>274</v>
      </c>
    </row>
    <row r="145" spans="2:14" ht="15.75" thickBot="1" x14ac:dyDescent="0.3">
      <c r="B145" s="90" t="s">
        <v>221</v>
      </c>
      <c r="F145" s="109" t="s">
        <v>306</v>
      </c>
      <c r="G145" s="6" t="s">
        <v>162</v>
      </c>
      <c r="H145" s="2" t="s">
        <v>142</v>
      </c>
      <c r="I145" s="7" t="s">
        <v>91</v>
      </c>
      <c r="J145" s="2" t="s">
        <v>97</v>
      </c>
      <c r="K145" s="2" t="s">
        <v>272</v>
      </c>
      <c r="L145" s="2" t="s">
        <v>158</v>
      </c>
      <c r="M145" s="2" t="s">
        <v>157</v>
      </c>
      <c r="N145" s="2" t="s">
        <v>274</v>
      </c>
    </row>
    <row r="146" spans="2:14" x14ac:dyDescent="0.25">
      <c r="B146" s="4" t="s">
        <v>233</v>
      </c>
      <c r="F146" s="109" t="s">
        <v>307</v>
      </c>
      <c r="G146" s="6" t="s">
        <v>162</v>
      </c>
      <c r="H146" s="2" t="s">
        <v>142</v>
      </c>
      <c r="I146" s="7" t="s">
        <v>91</v>
      </c>
      <c r="J146" s="2" t="s">
        <v>97</v>
      </c>
      <c r="K146" s="2" t="s">
        <v>272</v>
      </c>
      <c r="L146" s="2" t="s">
        <v>158</v>
      </c>
      <c r="M146" s="2" t="s">
        <v>157</v>
      </c>
      <c r="N146" s="2" t="s">
        <v>274</v>
      </c>
    </row>
    <row r="147" spans="2:14" x14ac:dyDescent="0.25">
      <c r="B147" s="8" t="s">
        <v>235</v>
      </c>
      <c r="F147" s="109" t="s">
        <v>308</v>
      </c>
      <c r="G147" s="6" t="s">
        <v>162</v>
      </c>
      <c r="H147" s="2" t="s">
        <v>142</v>
      </c>
      <c r="I147" s="7" t="s">
        <v>91</v>
      </c>
      <c r="J147" s="2" t="s">
        <v>97</v>
      </c>
      <c r="K147" s="2" t="s">
        <v>272</v>
      </c>
      <c r="L147" s="2" t="s">
        <v>158</v>
      </c>
      <c r="M147" s="2" t="s">
        <v>157</v>
      </c>
      <c r="N147" s="2" t="s">
        <v>274</v>
      </c>
    </row>
    <row r="148" spans="2:14" x14ac:dyDescent="0.25">
      <c r="B148" s="90" t="s">
        <v>219</v>
      </c>
      <c r="F148" s="109" t="s">
        <v>309</v>
      </c>
      <c r="G148" s="6" t="s">
        <v>162</v>
      </c>
      <c r="H148" s="2" t="s">
        <v>142</v>
      </c>
      <c r="I148" s="7" t="s">
        <v>91</v>
      </c>
      <c r="J148" s="2" t="s">
        <v>97</v>
      </c>
      <c r="K148" s="2" t="s">
        <v>272</v>
      </c>
      <c r="L148" s="2" t="s">
        <v>158</v>
      </c>
      <c r="M148" s="2" t="s">
        <v>157</v>
      </c>
      <c r="N148" s="2" t="s">
        <v>274</v>
      </c>
    </row>
    <row r="149" spans="2:14" ht="15.75" thickBot="1" x14ac:dyDescent="0.3">
      <c r="B149" s="90" t="s">
        <v>221</v>
      </c>
      <c r="F149" s="109" t="s">
        <v>310</v>
      </c>
      <c r="G149" s="6" t="s">
        <v>162</v>
      </c>
      <c r="H149" s="2" t="s">
        <v>142</v>
      </c>
      <c r="I149" s="7" t="s">
        <v>91</v>
      </c>
      <c r="J149" s="2" t="s">
        <v>97</v>
      </c>
      <c r="K149" s="2" t="s">
        <v>272</v>
      </c>
      <c r="L149" s="2" t="s">
        <v>158</v>
      </c>
      <c r="M149" s="2" t="s">
        <v>157</v>
      </c>
      <c r="N149" s="2" t="s">
        <v>274</v>
      </c>
    </row>
    <row r="150" spans="2:14" x14ac:dyDescent="0.25">
      <c r="B150" s="4" t="s">
        <v>233</v>
      </c>
      <c r="F150" s="109" t="s">
        <v>311</v>
      </c>
      <c r="G150" s="6" t="s">
        <v>162</v>
      </c>
      <c r="H150" s="2" t="s">
        <v>142</v>
      </c>
      <c r="I150" s="7" t="s">
        <v>91</v>
      </c>
      <c r="J150" s="2" t="s">
        <v>97</v>
      </c>
      <c r="K150" s="2" t="s">
        <v>272</v>
      </c>
      <c r="L150" s="2" t="s">
        <v>158</v>
      </c>
      <c r="M150" s="2" t="s">
        <v>157</v>
      </c>
      <c r="N150" s="2" t="s">
        <v>274</v>
      </c>
    </row>
    <row r="151" spans="2:14" x14ac:dyDescent="0.25">
      <c r="B151" s="8" t="s">
        <v>235</v>
      </c>
      <c r="F151" s="109" t="s">
        <v>312</v>
      </c>
      <c r="G151" s="6" t="s">
        <v>162</v>
      </c>
      <c r="H151" s="2" t="s">
        <v>142</v>
      </c>
      <c r="I151" s="7" t="s">
        <v>91</v>
      </c>
      <c r="J151" s="2" t="s">
        <v>97</v>
      </c>
      <c r="K151" s="2" t="s">
        <v>272</v>
      </c>
      <c r="L151" s="2" t="s">
        <v>158</v>
      </c>
      <c r="M151" s="2" t="s">
        <v>157</v>
      </c>
      <c r="N151" s="2" t="s">
        <v>274</v>
      </c>
    </row>
    <row r="152" spans="2:14" x14ac:dyDescent="0.25">
      <c r="B152" s="90" t="s">
        <v>219</v>
      </c>
      <c r="F152" s="109" t="s">
        <v>313</v>
      </c>
      <c r="G152" s="6" t="s">
        <v>162</v>
      </c>
      <c r="H152" s="2" t="s">
        <v>142</v>
      </c>
      <c r="I152" s="7" t="s">
        <v>91</v>
      </c>
      <c r="J152" s="2" t="s">
        <v>97</v>
      </c>
      <c r="K152" s="2" t="s">
        <v>272</v>
      </c>
      <c r="L152" s="2" t="s">
        <v>158</v>
      </c>
      <c r="M152" s="2" t="s">
        <v>157</v>
      </c>
      <c r="N152" s="2" t="s">
        <v>274</v>
      </c>
    </row>
    <row r="153" spans="2:14" ht="15.75" thickBot="1" x14ac:dyDescent="0.3">
      <c r="B153" s="90" t="s">
        <v>221</v>
      </c>
      <c r="F153" s="109" t="s">
        <v>314</v>
      </c>
      <c r="G153" s="6" t="s">
        <v>162</v>
      </c>
      <c r="H153" s="2" t="s">
        <v>142</v>
      </c>
      <c r="I153" s="7" t="s">
        <v>91</v>
      </c>
      <c r="J153" s="2" t="s">
        <v>97</v>
      </c>
      <c r="K153" s="2" t="s">
        <v>272</v>
      </c>
      <c r="L153" s="2" t="s">
        <v>158</v>
      </c>
      <c r="M153" s="2" t="s">
        <v>157</v>
      </c>
      <c r="N153" s="2" t="s">
        <v>274</v>
      </c>
    </row>
    <row r="154" spans="2:14" x14ac:dyDescent="0.25">
      <c r="B154" s="4" t="s">
        <v>233</v>
      </c>
      <c r="F154" s="109" t="s">
        <v>315</v>
      </c>
      <c r="G154" s="6" t="s">
        <v>162</v>
      </c>
      <c r="H154" s="2" t="s">
        <v>142</v>
      </c>
      <c r="I154" s="7" t="s">
        <v>91</v>
      </c>
      <c r="J154" s="2" t="s">
        <v>97</v>
      </c>
      <c r="K154" s="2" t="s">
        <v>272</v>
      </c>
      <c r="L154" s="2" t="s">
        <v>158</v>
      </c>
      <c r="M154" s="2" t="s">
        <v>157</v>
      </c>
      <c r="N154" s="2" t="s">
        <v>274</v>
      </c>
    </row>
    <row r="155" spans="2:14" x14ac:dyDescent="0.25">
      <c r="B155" s="8" t="s">
        <v>235</v>
      </c>
      <c r="F155" s="109" t="s">
        <v>316</v>
      </c>
      <c r="G155" s="6" t="s">
        <v>162</v>
      </c>
      <c r="H155" s="2" t="s">
        <v>142</v>
      </c>
      <c r="I155" s="7" t="s">
        <v>91</v>
      </c>
      <c r="J155" s="2" t="s">
        <v>97</v>
      </c>
      <c r="K155" s="2" t="s">
        <v>272</v>
      </c>
      <c r="L155" s="2" t="s">
        <v>158</v>
      </c>
      <c r="M155" s="2" t="s">
        <v>157</v>
      </c>
      <c r="N155" s="2" t="s">
        <v>274</v>
      </c>
    </row>
    <row r="156" spans="2:14" x14ac:dyDescent="0.25">
      <c r="B156" s="90" t="s">
        <v>219</v>
      </c>
      <c r="F156" s="109" t="s">
        <v>317</v>
      </c>
      <c r="G156" s="6" t="s">
        <v>162</v>
      </c>
      <c r="H156" s="2" t="s">
        <v>142</v>
      </c>
      <c r="I156" s="7" t="s">
        <v>91</v>
      </c>
      <c r="J156" s="2" t="s">
        <v>97</v>
      </c>
      <c r="K156" s="2" t="s">
        <v>272</v>
      </c>
      <c r="L156" s="2" t="s">
        <v>158</v>
      </c>
      <c r="M156" s="2" t="s">
        <v>157</v>
      </c>
      <c r="N156" s="2" t="s">
        <v>274</v>
      </c>
    </row>
    <row r="157" spans="2:14" ht="15.75" thickBot="1" x14ac:dyDescent="0.3">
      <c r="B157" s="90" t="s">
        <v>221</v>
      </c>
      <c r="F157" s="109" t="s">
        <v>318</v>
      </c>
      <c r="G157" s="6" t="s">
        <v>162</v>
      </c>
      <c r="H157" s="2" t="s">
        <v>142</v>
      </c>
      <c r="I157" s="7" t="s">
        <v>91</v>
      </c>
      <c r="J157" s="2" t="s">
        <v>97</v>
      </c>
      <c r="K157" s="2" t="s">
        <v>272</v>
      </c>
      <c r="L157" s="2" t="s">
        <v>158</v>
      </c>
      <c r="M157" s="2" t="s">
        <v>157</v>
      </c>
      <c r="N157" s="2" t="s">
        <v>274</v>
      </c>
    </row>
    <row r="158" spans="2:14" x14ac:dyDescent="0.25">
      <c r="B158" s="4" t="s">
        <v>233</v>
      </c>
      <c r="F158" s="109" t="s">
        <v>319</v>
      </c>
      <c r="G158" s="6" t="s">
        <v>162</v>
      </c>
      <c r="H158" s="2" t="s">
        <v>142</v>
      </c>
      <c r="I158" s="7" t="s">
        <v>91</v>
      </c>
      <c r="J158" s="2" t="s">
        <v>97</v>
      </c>
      <c r="K158" s="2" t="s">
        <v>272</v>
      </c>
      <c r="L158" s="2" t="s">
        <v>158</v>
      </c>
      <c r="M158" s="2" t="s">
        <v>157</v>
      </c>
      <c r="N158" s="2" t="s">
        <v>274</v>
      </c>
    </row>
    <row r="159" spans="2:14" x14ac:dyDescent="0.25">
      <c r="B159" s="8" t="s">
        <v>235</v>
      </c>
      <c r="F159" s="109" t="s">
        <v>320</v>
      </c>
      <c r="G159" s="6" t="s">
        <v>162</v>
      </c>
      <c r="H159" s="2" t="s">
        <v>142</v>
      </c>
      <c r="I159" s="7" t="s">
        <v>91</v>
      </c>
      <c r="J159" s="2" t="s">
        <v>97</v>
      </c>
      <c r="K159" s="2" t="s">
        <v>272</v>
      </c>
      <c r="L159" s="2" t="s">
        <v>158</v>
      </c>
      <c r="M159" s="2" t="s">
        <v>157</v>
      </c>
      <c r="N159" s="2" t="s">
        <v>274</v>
      </c>
    </row>
    <row r="160" spans="2:14" x14ac:dyDescent="0.25">
      <c r="B160" s="90" t="s">
        <v>219</v>
      </c>
      <c r="F160" s="109" t="s">
        <v>321</v>
      </c>
      <c r="G160" s="6" t="s">
        <v>162</v>
      </c>
      <c r="H160" s="2" t="s">
        <v>142</v>
      </c>
      <c r="I160" s="7" t="s">
        <v>91</v>
      </c>
      <c r="J160" s="2" t="s">
        <v>97</v>
      </c>
      <c r="K160" s="2" t="s">
        <v>272</v>
      </c>
      <c r="L160" s="2" t="s">
        <v>158</v>
      </c>
      <c r="M160" s="2" t="s">
        <v>157</v>
      </c>
      <c r="N160" s="2" t="s">
        <v>274</v>
      </c>
    </row>
    <row r="161" spans="2:14" ht="15.75" thickBot="1" x14ac:dyDescent="0.3">
      <c r="B161" s="90" t="s">
        <v>221</v>
      </c>
      <c r="F161" s="109" t="s">
        <v>322</v>
      </c>
      <c r="G161" s="6" t="s">
        <v>162</v>
      </c>
      <c r="H161" s="2" t="s">
        <v>142</v>
      </c>
      <c r="I161" s="7" t="s">
        <v>91</v>
      </c>
      <c r="J161" s="2" t="s">
        <v>97</v>
      </c>
      <c r="K161" s="2" t="s">
        <v>272</v>
      </c>
      <c r="L161" s="2" t="s">
        <v>158</v>
      </c>
      <c r="M161" s="2" t="s">
        <v>157</v>
      </c>
      <c r="N161" s="2" t="s">
        <v>274</v>
      </c>
    </row>
    <row r="162" spans="2:14" x14ac:dyDescent="0.25">
      <c r="B162" s="4" t="s">
        <v>233</v>
      </c>
      <c r="F162" s="109" t="s">
        <v>323</v>
      </c>
      <c r="G162" s="6" t="s">
        <v>162</v>
      </c>
      <c r="H162" s="2" t="s">
        <v>142</v>
      </c>
      <c r="I162" s="7" t="s">
        <v>91</v>
      </c>
      <c r="J162" s="2" t="s">
        <v>97</v>
      </c>
      <c r="K162" s="2" t="s">
        <v>272</v>
      </c>
      <c r="L162" s="2" t="s">
        <v>158</v>
      </c>
      <c r="M162" s="2" t="s">
        <v>157</v>
      </c>
      <c r="N162" s="2" t="s">
        <v>274</v>
      </c>
    </row>
    <row r="163" spans="2:14" x14ac:dyDescent="0.25">
      <c r="B163" s="8" t="s">
        <v>235</v>
      </c>
      <c r="F163" s="109" t="s">
        <v>324</v>
      </c>
      <c r="G163" s="6" t="s">
        <v>162</v>
      </c>
      <c r="H163" s="2" t="s">
        <v>142</v>
      </c>
      <c r="I163" s="7" t="s">
        <v>91</v>
      </c>
      <c r="J163" s="2" t="s">
        <v>97</v>
      </c>
      <c r="K163" s="2" t="s">
        <v>272</v>
      </c>
      <c r="L163" s="2" t="s">
        <v>158</v>
      </c>
      <c r="M163" s="2" t="s">
        <v>157</v>
      </c>
      <c r="N163" s="2" t="s">
        <v>274</v>
      </c>
    </row>
    <row r="164" spans="2:14" x14ac:dyDescent="0.25">
      <c r="B164" s="90" t="s">
        <v>219</v>
      </c>
      <c r="F164" s="109" t="s">
        <v>325</v>
      </c>
      <c r="G164" s="6" t="s">
        <v>162</v>
      </c>
      <c r="H164" s="2" t="s">
        <v>142</v>
      </c>
      <c r="I164" s="7" t="s">
        <v>91</v>
      </c>
      <c r="J164" s="2" t="s">
        <v>97</v>
      </c>
      <c r="K164" s="2" t="s">
        <v>272</v>
      </c>
      <c r="L164" s="2" t="s">
        <v>158</v>
      </c>
      <c r="M164" s="2" t="s">
        <v>157</v>
      </c>
      <c r="N164" s="2" t="s">
        <v>274</v>
      </c>
    </row>
    <row r="165" spans="2:14" ht="15.75" thickBot="1" x14ac:dyDescent="0.3">
      <c r="B165" s="90" t="s">
        <v>221</v>
      </c>
      <c r="F165" s="109" t="s">
        <v>326</v>
      </c>
      <c r="G165" s="6" t="s">
        <v>162</v>
      </c>
      <c r="H165" s="2" t="s">
        <v>142</v>
      </c>
      <c r="I165" s="7" t="s">
        <v>91</v>
      </c>
      <c r="J165" s="2" t="s">
        <v>97</v>
      </c>
      <c r="K165" s="2" t="s">
        <v>272</v>
      </c>
      <c r="L165" s="2" t="s">
        <v>158</v>
      </c>
      <c r="M165" s="2" t="s">
        <v>157</v>
      </c>
      <c r="N165" s="2" t="s">
        <v>274</v>
      </c>
    </row>
    <row r="166" spans="2:14" x14ac:dyDescent="0.25">
      <c r="B166" s="4" t="s">
        <v>233</v>
      </c>
      <c r="F166" s="109" t="s">
        <v>327</v>
      </c>
      <c r="G166" s="6" t="s">
        <v>162</v>
      </c>
      <c r="H166" s="2" t="s">
        <v>142</v>
      </c>
      <c r="I166" s="7" t="s">
        <v>91</v>
      </c>
      <c r="J166" s="2" t="s">
        <v>97</v>
      </c>
      <c r="K166" s="2" t="s">
        <v>272</v>
      </c>
      <c r="L166" s="2" t="s">
        <v>158</v>
      </c>
      <c r="M166" s="2" t="s">
        <v>157</v>
      </c>
      <c r="N166" s="2" t="s">
        <v>274</v>
      </c>
    </row>
    <row r="167" spans="2:14" x14ac:dyDescent="0.25">
      <c r="B167" s="8" t="s">
        <v>235</v>
      </c>
      <c r="F167" s="109" t="s">
        <v>328</v>
      </c>
      <c r="G167" s="6" t="s">
        <v>162</v>
      </c>
      <c r="H167" s="2" t="s">
        <v>142</v>
      </c>
      <c r="I167" s="7" t="s">
        <v>91</v>
      </c>
      <c r="J167" s="2" t="s">
        <v>97</v>
      </c>
      <c r="K167" s="2" t="s">
        <v>272</v>
      </c>
      <c r="L167" s="2" t="s">
        <v>158</v>
      </c>
      <c r="M167" s="2" t="s">
        <v>157</v>
      </c>
      <c r="N167" s="2" t="s">
        <v>274</v>
      </c>
    </row>
    <row r="168" spans="2:14" x14ac:dyDescent="0.25">
      <c r="B168" s="90" t="s">
        <v>219</v>
      </c>
      <c r="F168" s="109" t="s">
        <v>329</v>
      </c>
      <c r="G168" s="6" t="s">
        <v>162</v>
      </c>
      <c r="H168" s="2" t="s">
        <v>142</v>
      </c>
      <c r="I168" s="7" t="s">
        <v>91</v>
      </c>
      <c r="J168" s="2" t="s">
        <v>97</v>
      </c>
      <c r="K168" s="2" t="s">
        <v>272</v>
      </c>
      <c r="L168" s="2" t="s">
        <v>158</v>
      </c>
      <c r="M168" s="2" t="s">
        <v>157</v>
      </c>
      <c r="N168" s="2" t="s">
        <v>274</v>
      </c>
    </row>
    <row r="169" spans="2:14" ht="15.75" thickBot="1" x14ac:dyDescent="0.3">
      <c r="B169" s="90" t="s">
        <v>221</v>
      </c>
      <c r="F169" s="109" t="s">
        <v>330</v>
      </c>
      <c r="G169" s="6" t="s">
        <v>162</v>
      </c>
      <c r="H169" s="2" t="s">
        <v>142</v>
      </c>
      <c r="I169" s="7" t="s">
        <v>91</v>
      </c>
      <c r="J169" s="2" t="s">
        <v>97</v>
      </c>
      <c r="K169" s="2" t="s">
        <v>272</v>
      </c>
      <c r="L169" s="2" t="s">
        <v>158</v>
      </c>
      <c r="M169" s="2" t="s">
        <v>157</v>
      </c>
      <c r="N169" s="2" t="s">
        <v>274</v>
      </c>
    </row>
    <row r="170" spans="2:14" x14ac:dyDescent="0.25">
      <c r="B170" s="4" t="s">
        <v>233</v>
      </c>
      <c r="F170" s="109" t="s">
        <v>331</v>
      </c>
      <c r="G170" s="6" t="s">
        <v>162</v>
      </c>
      <c r="H170" s="2" t="s">
        <v>142</v>
      </c>
      <c r="I170" s="7" t="s">
        <v>91</v>
      </c>
      <c r="J170" s="2" t="s">
        <v>97</v>
      </c>
      <c r="K170" s="2" t="s">
        <v>272</v>
      </c>
      <c r="L170" s="2" t="s">
        <v>158</v>
      </c>
      <c r="M170" s="2" t="s">
        <v>157</v>
      </c>
      <c r="N170" s="2" t="s">
        <v>274</v>
      </c>
    </row>
    <row r="171" spans="2:14" x14ac:dyDescent="0.25">
      <c r="B171" s="8" t="s">
        <v>235</v>
      </c>
      <c r="F171" s="109" t="s">
        <v>332</v>
      </c>
      <c r="G171" s="6" t="s">
        <v>162</v>
      </c>
      <c r="H171" s="2" t="s">
        <v>142</v>
      </c>
      <c r="I171" s="7" t="s">
        <v>91</v>
      </c>
      <c r="J171" s="2" t="s">
        <v>97</v>
      </c>
      <c r="K171" s="2" t="s">
        <v>272</v>
      </c>
      <c r="L171" s="2" t="s">
        <v>158</v>
      </c>
      <c r="M171" s="2" t="s">
        <v>157</v>
      </c>
      <c r="N171" s="2" t="s">
        <v>274</v>
      </c>
    </row>
    <row r="172" spans="2:14" x14ac:dyDescent="0.25">
      <c r="B172" s="90" t="s">
        <v>219</v>
      </c>
      <c r="F172" s="109" t="s">
        <v>333</v>
      </c>
      <c r="G172" s="6" t="s">
        <v>162</v>
      </c>
      <c r="H172" s="2" t="s">
        <v>142</v>
      </c>
      <c r="I172" s="7" t="s">
        <v>91</v>
      </c>
      <c r="J172" s="2" t="s">
        <v>97</v>
      </c>
      <c r="K172" s="2" t="s">
        <v>272</v>
      </c>
      <c r="L172" s="2" t="s">
        <v>158</v>
      </c>
      <c r="M172" s="2" t="s">
        <v>157</v>
      </c>
      <c r="N172" s="2" t="s">
        <v>274</v>
      </c>
    </row>
    <row r="173" spans="2:14" ht="15.75" thickBot="1" x14ac:dyDescent="0.3">
      <c r="B173" s="90" t="s">
        <v>221</v>
      </c>
      <c r="F173" s="109" t="s">
        <v>334</v>
      </c>
      <c r="G173" s="6" t="s">
        <v>162</v>
      </c>
      <c r="H173" s="2" t="s">
        <v>142</v>
      </c>
      <c r="I173" s="7" t="s">
        <v>91</v>
      </c>
      <c r="J173" s="2" t="s">
        <v>97</v>
      </c>
      <c r="K173" s="2" t="s">
        <v>272</v>
      </c>
      <c r="L173" s="2" t="s">
        <v>158</v>
      </c>
      <c r="M173" s="2" t="s">
        <v>157</v>
      </c>
      <c r="N173" s="2" t="s">
        <v>274</v>
      </c>
    </row>
    <row r="174" spans="2:14" x14ac:dyDescent="0.25">
      <c r="B174" s="4" t="s">
        <v>233</v>
      </c>
      <c r="F174" s="109" t="s">
        <v>335</v>
      </c>
      <c r="G174" s="6" t="s">
        <v>162</v>
      </c>
      <c r="H174" s="2" t="s">
        <v>142</v>
      </c>
      <c r="I174" s="7" t="s">
        <v>91</v>
      </c>
      <c r="J174" s="2" t="s">
        <v>97</v>
      </c>
      <c r="K174" s="2" t="s">
        <v>272</v>
      </c>
      <c r="L174" s="2" t="s">
        <v>158</v>
      </c>
      <c r="M174" s="2" t="s">
        <v>157</v>
      </c>
      <c r="N174" s="2" t="s">
        <v>274</v>
      </c>
    </row>
    <row r="175" spans="2:14" x14ac:dyDescent="0.25">
      <c r="B175" s="8" t="s">
        <v>235</v>
      </c>
      <c r="F175" s="109" t="s">
        <v>336</v>
      </c>
      <c r="G175" s="6" t="s">
        <v>162</v>
      </c>
      <c r="H175" s="2" t="s">
        <v>142</v>
      </c>
      <c r="I175" s="7" t="s">
        <v>91</v>
      </c>
      <c r="J175" s="2" t="s">
        <v>97</v>
      </c>
      <c r="K175" s="2" t="s">
        <v>272</v>
      </c>
      <c r="L175" s="2" t="s">
        <v>158</v>
      </c>
      <c r="M175" s="2" t="s">
        <v>157</v>
      </c>
      <c r="N175" s="2" t="s">
        <v>274</v>
      </c>
    </row>
  </sheetData>
  <autoFilter ref="A7:W9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87"/>
  <sheetViews>
    <sheetView topLeftCell="M1" workbookViewId="0">
      <selection activeCell="Y4" sqref="Y4"/>
    </sheetView>
  </sheetViews>
  <sheetFormatPr defaultRowHeight="15" x14ac:dyDescent="0.25"/>
  <cols>
    <col min="1" max="1" width="10.7109375" style="24" bestFit="1" customWidth="1"/>
    <col min="2" max="2" width="10.7109375" style="24" customWidth="1"/>
    <col min="3" max="3" width="10.7109375" style="24" bestFit="1" customWidth="1"/>
    <col min="4" max="4" width="19" style="24" bestFit="1" customWidth="1"/>
    <col min="5" max="5" width="19" style="24" customWidth="1"/>
    <col min="6" max="6" width="9.28515625" bestFit="1" customWidth="1"/>
    <col min="7" max="7" width="9.85546875" bestFit="1" customWidth="1"/>
    <col min="8" max="8" width="9.28515625" customWidth="1"/>
    <col min="9" max="9" width="16" bestFit="1" customWidth="1"/>
    <col min="10" max="13" width="16" customWidth="1"/>
    <col min="14" max="14" width="16.28515625" bestFit="1" customWidth="1"/>
    <col min="15" max="15" width="16.28515625" customWidth="1"/>
    <col min="16" max="16" width="4.5703125" bestFit="1" customWidth="1"/>
    <col min="17" max="17" width="31.85546875" bestFit="1" customWidth="1"/>
    <col min="18" max="18" width="16.28515625" bestFit="1" customWidth="1"/>
    <col min="19" max="19" width="4.5703125" bestFit="1" customWidth="1"/>
    <col min="20" max="20" width="28.5703125" bestFit="1" customWidth="1"/>
    <col min="21" max="21" width="11" bestFit="1" customWidth="1"/>
    <col min="22" max="22" width="9.7109375" bestFit="1" customWidth="1"/>
    <col min="25" max="25" width="26.28515625" bestFit="1" customWidth="1"/>
  </cols>
  <sheetData>
    <row r="3" spans="1:31" ht="15.75" thickBot="1" x14ac:dyDescent="0.3">
      <c r="A3" s="95" t="s">
        <v>96</v>
      </c>
      <c r="B3" s="95"/>
      <c r="C3" s="95" t="s">
        <v>175</v>
      </c>
      <c r="D3" s="95" t="s">
        <v>177</v>
      </c>
      <c r="E3" s="95"/>
      <c r="F3" s="91" t="s">
        <v>94</v>
      </c>
      <c r="G3" s="91"/>
      <c r="H3" s="91"/>
      <c r="I3" s="91" t="s">
        <v>167</v>
      </c>
      <c r="J3" s="91"/>
      <c r="K3" s="91"/>
      <c r="L3" s="91" t="s">
        <v>197</v>
      </c>
      <c r="M3" s="91"/>
      <c r="N3" s="91" t="s">
        <v>168</v>
      </c>
      <c r="O3" s="91"/>
      <c r="P3" s="91" t="s">
        <v>139</v>
      </c>
      <c r="Q3" s="91" t="s">
        <v>93</v>
      </c>
      <c r="R3" s="91"/>
      <c r="S3" s="91" t="s">
        <v>139</v>
      </c>
      <c r="T3" s="91" t="s">
        <v>171</v>
      </c>
      <c r="U3" s="91" t="s">
        <v>169</v>
      </c>
      <c r="V3" s="91" t="s">
        <v>172</v>
      </c>
      <c r="W3" s="91" t="s">
        <v>170</v>
      </c>
      <c r="X3" s="91"/>
      <c r="Y3" s="25" t="str">
        <f>CONCATENATE("TDA",VLOOKUP(Конфигуратор!H13,Справочники!A:B,2,0),VLOOKUP(Конфигуратор!H15,Справочники!F:H,3,0),VLOOKUP(Конфигуратор!H16,Справочники!I:J,2,0),Справочники!Y4,"000")</f>
        <v>TDA06ADYN5AF000</v>
      </c>
      <c r="AA3" s="51" t="s">
        <v>130</v>
      </c>
      <c r="AB3" s="51"/>
      <c r="AC3" s="51" t="s">
        <v>131</v>
      </c>
      <c r="AD3" s="51" t="s">
        <v>133</v>
      </c>
      <c r="AE3" s="106" t="s">
        <v>202</v>
      </c>
    </row>
    <row r="4" spans="1:31" x14ac:dyDescent="0.25">
      <c r="A4" s="96">
        <v>100</v>
      </c>
      <c r="B4" s="81" t="s">
        <v>143</v>
      </c>
      <c r="C4" s="98" t="s">
        <v>186</v>
      </c>
      <c r="D4" s="98" t="s">
        <v>178</v>
      </c>
      <c r="E4" s="107" t="s">
        <v>208</v>
      </c>
      <c r="F4" s="2" t="s">
        <v>184</v>
      </c>
      <c r="G4" s="2" t="s">
        <v>210</v>
      </c>
      <c r="H4" s="6" t="s">
        <v>156</v>
      </c>
      <c r="I4" s="66" t="s">
        <v>194</v>
      </c>
      <c r="J4" s="23" t="s">
        <v>343</v>
      </c>
      <c r="K4" s="66" t="s">
        <v>187</v>
      </c>
      <c r="L4" s="24" t="s">
        <v>196</v>
      </c>
      <c r="M4" s="24" t="s">
        <v>125</v>
      </c>
      <c r="N4" s="2" t="s">
        <v>205</v>
      </c>
      <c r="O4" s="2" t="s">
        <v>127</v>
      </c>
      <c r="P4" s="2">
        <f>IF(Конфигуратор!H18=Справочники!N4,1,0)</f>
        <v>1</v>
      </c>
      <c r="Q4" t="s">
        <v>218</v>
      </c>
      <c r="R4" t="s">
        <v>217</v>
      </c>
      <c r="S4" s="2">
        <f>IF(Конфигуратор!H20=Справочники!Q4,1,0)</f>
        <v>0</v>
      </c>
      <c r="T4" t="str">
        <f>CONCATENATE("X",P4,P5,S4,S5,S8,S9)</f>
        <v>X100101</v>
      </c>
      <c r="U4" s="83" t="s">
        <v>247</v>
      </c>
      <c r="V4" s="2" t="s">
        <v>350</v>
      </c>
      <c r="W4" s="2" t="s">
        <v>199</v>
      </c>
      <c r="X4" s="2" t="s">
        <v>157</v>
      </c>
      <c r="Y4" t="str">
        <f>VLOOKUP(T4,U:V,2,0)</f>
        <v>5AF</v>
      </c>
      <c r="AA4" t="s">
        <v>201</v>
      </c>
      <c r="AC4" t="s">
        <v>201</v>
      </c>
      <c r="AD4" t="s">
        <v>201</v>
      </c>
      <c r="AE4" t="s">
        <v>204</v>
      </c>
    </row>
    <row r="5" spans="1:31" x14ac:dyDescent="0.25">
      <c r="A5" s="96">
        <v>160</v>
      </c>
      <c r="B5" s="85" t="s">
        <v>144</v>
      </c>
      <c r="C5" s="98" t="s">
        <v>176</v>
      </c>
      <c r="D5" s="98" t="s">
        <v>179</v>
      </c>
      <c r="E5" s="107" t="s">
        <v>209</v>
      </c>
      <c r="F5" s="2" t="s">
        <v>185</v>
      </c>
      <c r="G5" s="2" t="s">
        <v>211</v>
      </c>
      <c r="H5" s="6" t="s">
        <v>142</v>
      </c>
      <c r="I5" s="66" t="s">
        <v>188</v>
      </c>
      <c r="J5" s="23" t="s">
        <v>344</v>
      </c>
      <c r="K5" s="66" t="s">
        <v>188</v>
      </c>
      <c r="L5" s="24" t="s">
        <v>207</v>
      </c>
      <c r="M5" s="24" t="s">
        <v>207</v>
      </c>
      <c r="N5" s="2" t="s">
        <v>206</v>
      </c>
      <c r="O5" s="2" t="s">
        <v>159</v>
      </c>
      <c r="P5" s="2">
        <f>IF(Конфигуратор!H18=Справочники!N5,1,0)</f>
        <v>0</v>
      </c>
      <c r="Q5" s="2" t="s">
        <v>200</v>
      </c>
      <c r="R5" s="2" t="s">
        <v>216</v>
      </c>
      <c r="S5" s="2">
        <f>IF(Конфигуратор!H20=Справочники!Q5,1,0)</f>
        <v>1</v>
      </c>
      <c r="T5" s="2"/>
      <c r="U5" s="92" t="s">
        <v>248</v>
      </c>
      <c r="V5" t="s">
        <v>351</v>
      </c>
      <c r="W5" t="s">
        <v>198</v>
      </c>
      <c r="X5" t="s">
        <v>198</v>
      </c>
      <c r="AA5" s="51" t="s">
        <v>245</v>
      </c>
      <c r="AB5" s="51"/>
      <c r="AC5" s="51" t="s">
        <v>97</v>
      </c>
      <c r="AD5" s="51" t="s">
        <v>97</v>
      </c>
      <c r="AE5" t="s">
        <v>203</v>
      </c>
    </row>
    <row r="6" spans="1:31" x14ac:dyDescent="0.25">
      <c r="A6" s="96">
        <v>250</v>
      </c>
      <c r="B6" s="85" t="s">
        <v>145</v>
      </c>
      <c r="C6" s="96"/>
      <c r="D6" s="96"/>
      <c r="E6" s="96"/>
      <c r="F6" t="s">
        <v>180</v>
      </c>
      <c r="G6" t="s">
        <v>212</v>
      </c>
      <c r="I6" s="66" t="s">
        <v>189</v>
      </c>
      <c r="J6" s="23" t="s">
        <v>345</v>
      </c>
      <c r="K6" s="66" t="s">
        <v>189</v>
      </c>
      <c r="L6" s="24"/>
      <c r="M6" s="24"/>
      <c r="U6" s="93" t="s">
        <v>249</v>
      </c>
      <c r="V6" t="s">
        <v>352</v>
      </c>
    </row>
    <row r="7" spans="1:31" x14ac:dyDescent="0.25">
      <c r="A7" s="96">
        <v>400</v>
      </c>
      <c r="B7" s="85" t="s">
        <v>146</v>
      </c>
      <c r="C7" s="96"/>
      <c r="D7" s="96"/>
      <c r="E7" s="96"/>
      <c r="F7" t="s">
        <v>181</v>
      </c>
      <c r="G7" t="s">
        <v>213</v>
      </c>
      <c r="I7" s="66" t="s">
        <v>190</v>
      </c>
      <c r="J7" s="23" t="s">
        <v>346</v>
      </c>
      <c r="K7" s="66" t="s">
        <v>190</v>
      </c>
      <c r="L7" s="24"/>
      <c r="M7" s="24"/>
      <c r="Q7" s="91" t="s">
        <v>246</v>
      </c>
      <c r="U7" s="93" t="s">
        <v>250</v>
      </c>
      <c r="V7" t="s">
        <v>353</v>
      </c>
    </row>
    <row r="8" spans="1:31" ht="15.75" thickBot="1" x14ac:dyDescent="0.3">
      <c r="A8" s="96">
        <v>500</v>
      </c>
      <c r="B8" s="85" t="s">
        <v>147</v>
      </c>
      <c r="C8" s="96"/>
      <c r="D8" s="96"/>
      <c r="E8" s="96"/>
      <c r="F8" t="s">
        <v>182</v>
      </c>
      <c r="G8" t="s">
        <v>214</v>
      </c>
      <c r="I8" s="66" t="s">
        <v>191</v>
      </c>
      <c r="J8" s="23" t="s">
        <v>347</v>
      </c>
      <c r="K8" s="66" t="s">
        <v>191</v>
      </c>
      <c r="L8" s="24"/>
      <c r="M8" s="24"/>
      <c r="Q8" t="s">
        <v>201</v>
      </c>
      <c r="R8" t="s">
        <v>341</v>
      </c>
      <c r="S8">
        <f>IF(Конфигуратор!H21=Q8,1,0)</f>
        <v>0</v>
      </c>
      <c r="U8" s="83" t="s">
        <v>339</v>
      </c>
      <c r="V8" t="s">
        <v>354</v>
      </c>
    </row>
    <row r="9" spans="1:31" x14ac:dyDescent="0.25">
      <c r="A9" s="97">
        <v>630</v>
      </c>
      <c r="B9" s="86" t="s">
        <v>148</v>
      </c>
      <c r="C9" s="97"/>
      <c r="D9" s="97"/>
      <c r="E9" s="97"/>
      <c r="F9" t="s">
        <v>183</v>
      </c>
      <c r="G9" t="s">
        <v>215</v>
      </c>
      <c r="I9" s="66" t="s">
        <v>192</v>
      </c>
      <c r="J9" s="23" t="s">
        <v>348</v>
      </c>
      <c r="K9" s="66" t="s">
        <v>192</v>
      </c>
      <c r="L9" s="24"/>
      <c r="M9" s="24"/>
      <c r="Q9" t="s">
        <v>245</v>
      </c>
      <c r="R9" t="s">
        <v>342</v>
      </c>
      <c r="S9">
        <f>IF(Конфигуратор!H21=Q9,1,0)</f>
        <v>1</v>
      </c>
      <c r="U9" s="92" t="s">
        <v>340</v>
      </c>
      <c r="V9" t="s">
        <v>356</v>
      </c>
    </row>
    <row r="10" spans="1:31" ht="15.75" thickBot="1" x14ac:dyDescent="0.3">
      <c r="A10" s="96">
        <v>800</v>
      </c>
      <c r="B10" s="85" t="s">
        <v>149</v>
      </c>
      <c r="C10" s="96"/>
      <c r="D10" s="96"/>
      <c r="E10" s="96"/>
      <c r="I10" s="66" t="s">
        <v>193</v>
      </c>
      <c r="J10" s="23" t="s">
        <v>349</v>
      </c>
      <c r="K10" s="66" t="s">
        <v>193</v>
      </c>
      <c r="L10" s="24"/>
      <c r="M10" s="24"/>
      <c r="U10" s="93" t="s">
        <v>337</v>
      </c>
      <c r="V10" t="s">
        <v>355</v>
      </c>
    </row>
    <row r="11" spans="1:31" x14ac:dyDescent="0.25">
      <c r="A11" s="96">
        <v>1000</v>
      </c>
      <c r="B11" s="81" t="s">
        <v>150</v>
      </c>
      <c r="C11" s="96"/>
      <c r="D11" s="96"/>
      <c r="E11" s="96"/>
      <c r="U11" s="93" t="s">
        <v>338</v>
      </c>
      <c r="V11" t="s">
        <v>357</v>
      </c>
    </row>
    <row r="12" spans="1:31" ht="15.75" thickBot="1" x14ac:dyDescent="0.3">
      <c r="A12" s="96">
        <v>1250</v>
      </c>
      <c r="B12" s="85" t="s">
        <v>151</v>
      </c>
      <c r="C12" s="96"/>
      <c r="D12" s="96"/>
      <c r="E12" s="96"/>
    </row>
    <row r="13" spans="1:31" x14ac:dyDescent="0.25">
      <c r="A13" s="96">
        <v>1600</v>
      </c>
      <c r="B13" s="81" t="s">
        <v>152</v>
      </c>
      <c r="C13" s="96"/>
      <c r="D13" s="96"/>
      <c r="E13" s="96"/>
    </row>
    <row r="14" spans="1:31" x14ac:dyDescent="0.25">
      <c r="A14" s="97">
        <v>2000</v>
      </c>
      <c r="B14" s="87" t="s">
        <v>153</v>
      </c>
      <c r="C14" s="97"/>
      <c r="D14" s="97"/>
      <c r="E14" s="97"/>
      <c r="F14" s="2"/>
      <c r="G14" s="2"/>
      <c r="H14" s="2"/>
    </row>
    <row r="15" spans="1:31" x14ac:dyDescent="0.25">
      <c r="A15" s="96">
        <v>2500</v>
      </c>
      <c r="B15" s="85" t="s">
        <v>154</v>
      </c>
      <c r="C15" s="96"/>
      <c r="D15" s="96"/>
      <c r="E15" s="96"/>
      <c r="F15" s="2"/>
      <c r="G15" s="2"/>
      <c r="H15" s="2"/>
    </row>
    <row r="16" spans="1:31" x14ac:dyDescent="0.25">
      <c r="A16" s="96">
        <v>3150</v>
      </c>
      <c r="B16" s="96">
        <v>32</v>
      </c>
      <c r="C16" s="96"/>
      <c r="D16" s="96"/>
      <c r="E16" s="96"/>
    </row>
    <row r="17" spans="1:5" x14ac:dyDescent="0.25">
      <c r="A17" s="97"/>
      <c r="B17" s="97"/>
      <c r="C17" s="97"/>
      <c r="D17" s="97"/>
      <c r="E17" s="97"/>
    </row>
    <row r="19" spans="1:5" x14ac:dyDescent="0.25">
      <c r="A19" s="96"/>
      <c r="B19" s="96"/>
      <c r="C19" s="96"/>
      <c r="D19" s="96"/>
      <c r="E19" s="96"/>
    </row>
    <row r="20" spans="1:5" x14ac:dyDescent="0.25">
      <c r="A20" s="96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6"/>
      <c r="B24" s="96"/>
      <c r="C24" s="96"/>
      <c r="D24" s="96"/>
      <c r="E24" s="96"/>
    </row>
    <row r="25" spans="1:5" x14ac:dyDescent="0.25">
      <c r="A25" s="96"/>
      <c r="B25" s="96"/>
      <c r="C25" s="96"/>
      <c r="D25" s="96"/>
      <c r="E25" s="96"/>
    </row>
    <row r="27" spans="1:5" x14ac:dyDescent="0.25">
      <c r="A27" s="96"/>
      <c r="B27" s="96"/>
      <c r="C27" s="96"/>
      <c r="D27" s="96"/>
      <c r="E27" s="96"/>
    </row>
    <row r="28" spans="1:5" x14ac:dyDescent="0.25">
      <c r="A28" s="96"/>
      <c r="B28" s="96"/>
      <c r="C28" s="96"/>
      <c r="D28" s="96"/>
      <c r="E28" s="96"/>
    </row>
    <row r="29" spans="1:5" x14ac:dyDescent="0.25">
      <c r="A29" s="96"/>
      <c r="B29" s="96"/>
      <c r="C29" s="96"/>
      <c r="D29" s="96"/>
      <c r="E29" s="96"/>
    </row>
    <row r="31" spans="1:5" x14ac:dyDescent="0.25">
      <c r="A31" s="96"/>
      <c r="B31" s="96"/>
      <c r="C31" s="96"/>
      <c r="D31" s="96"/>
      <c r="E31" s="96"/>
    </row>
    <row r="32" spans="1:5" x14ac:dyDescent="0.25">
      <c r="A32" s="96"/>
      <c r="B32" s="96"/>
      <c r="C32" s="96"/>
      <c r="D32" s="96"/>
      <c r="E32" s="96"/>
    </row>
    <row r="33" spans="1:5" x14ac:dyDescent="0.25">
      <c r="A33" s="96"/>
      <c r="B33" s="96"/>
      <c r="C33" s="96"/>
      <c r="D33" s="96"/>
      <c r="E33" s="96"/>
    </row>
    <row r="35" spans="1:5" x14ac:dyDescent="0.25">
      <c r="A35" s="97"/>
      <c r="B35" s="97"/>
      <c r="C35" s="97"/>
      <c r="D35" s="97"/>
      <c r="E35" s="97"/>
    </row>
    <row r="36" spans="1:5" x14ac:dyDescent="0.25">
      <c r="A36" s="97"/>
      <c r="B36" s="97"/>
      <c r="C36" s="97"/>
      <c r="D36" s="97"/>
      <c r="E36" s="97"/>
    </row>
    <row r="37" spans="1:5" x14ac:dyDescent="0.25">
      <c r="A37" s="97"/>
      <c r="B37" s="97"/>
      <c r="C37" s="97"/>
      <c r="D37" s="97"/>
      <c r="E37" s="97"/>
    </row>
    <row r="39" spans="1:5" x14ac:dyDescent="0.25">
      <c r="A39" s="96"/>
      <c r="B39" s="96"/>
      <c r="C39" s="96"/>
      <c r="D39" s="96"/>
      <c r="E39" s="96"/>
    </row>
    <row r="40" spans="1:5" x14ac:dyDescent="0.25">
      <c r="A40" s="96"/>
      <c r="B40" s="96"/>
      <c r="C40" s="96"/>
      <c r="D40" s="96"/>
      <c r="E40" s="96"/>
    </row>
    <row r="41" spans="1:5" x14ac:dyDescent="0.25">
      <c r="A41" s="96"/>
      <c r="B41" s="96"/>
      <c r="C41" s="96"/>
      <c r="D41" s="96"/>
      <c r="E41" s="96"/>
    </row>
    <row r="43" spans="1:5" x14ac:dyDescent="0.25">
      <c r="A43" s="96"/>
      <c r="B43" s="96"/>
      <c r="C43" s="96"/>
      <c r="D43" s="96"/>
      <c r="E43" s="96"/>
    </row>
    <row r="44" spans="1:5" x14ac:dyDescent="0.25">
      <c r="A44" s="96"/>
      <c r="B44" s="96"/>
      <c r="C44" s="96"/>
      <c r="D44" s="96"/>
      <c r="E44" s="96"/>
    </row>
    <row r="45" spans="1:5" x14ac:dyDescent="0.25">
      <c r="A45" s="96"/>
      <c r="B45" s="96"/>
      <c r="C45" s="96"/>
      <c r="D45" s="96"/>
      <c r="E45" s="96"/>
    </row>
    <row r="46" spans="1:5" x14ac:dyDescent="0.25">
      <c r="A46" s="96"/>
      <c r="B46" s="96"/>
      <c r="C46" s="96"/>
      <c r="D46" s="96"/>
      <c r="E46" s="96"/>
    </row>
    <row r="47" spans="1:5" x14ac:dyDescent="0.25">
      <c r="A47" s="96"/>
      <c r="B47" s="96"/>
      <c r="C47" s="96"/>
      <c r="D47" s="96"/>
      <c r="E47" s="96"/>
    </row>
    <row r="48" spans="1:5" x14ac:dyDescent="0.25">
      <c r="A48" s="96"/>
      <c r="B48" s="96"/>
      <c r="C48" s="96"/>
      <c r="D48" s="96"/>
      <c r="E48" s="96"/>
    </row>
    <row r="49" spans="1:5" x14ac:dyDescent="0.25">
      <c r="A49" s="96"/>
      <c r="B49" s="96"/>
      <c r="C49" s="96"/>
      <c r="D49" s="96"/>
      <c r="E49" s="96"/>
    </row>
    <row r="50" spans="1:5" x14ac:dyDescent="0.25">
      <c r="A50" s="96"/>
      <c r="B50" s="96"/>
      <c r="C50" s="96"/>
      <c r="D50" s="96"/>
      <c r="E50" s="96"/>
    </row>
    <row r="51" spans="1:5" x14ac:dyDescent="0.25">
      <c r="A51" s="96"/>
      <c r="B51" s="96"/>
      <c r="C51" s="96"/>
      <c r="D51" s="96"/>
      <c r="E51" s="96"/>
    </row>
    <row r="52" spans="1:5" x14ac:dyDescent="0.25">
      <c r="A52" s="96"/>
      <c r="B52" s="96"/>
      <c r="C52" s="96"/>
      <c r="D52" s="96"/>
      <c r="E52" s="96"/>
    </row>
    <row r="53" spans="1:5" x14ac:dyDescent="0.25">
      <c r="A53" s="96"/>
      <c r="B53" s="96"/>
      <c r="C53" s="96"/>
      <c r="D53" s="96"/>
      <c r="E53" s="96"/>
    </row>
    <row r="54" spans="1:5" x14ac:dyDescent="0.25">
      <c r="A54" s="96"/>
      <c r="B54" s="96"/>
      <c r="C54" s="96"/>
      <c r="D54" s="96"/>
      <c r="E54" s="96"/>
    </row>
    <row r="55" spans="1:5" x14ac:dyDescent="0.25">
      <c r="A55" s="96"/>
      <c r="B55" s="96"/>
      <c r="C55" s="96"/>
      <c r="D55" s="96"/>
      <c r="E55" s="96"/>
    </row>
    <row r="56" spans="1:5" x14ac:dyDescent="0.25">
      <c r="A56" s="97"/>
      <c r="B56" s="97"/>
      <c r="C56" s="97"/>
      <c r="D56" s="97"/>
      <c r="E56" s="97"/>
    </row>
    <row r="57" spans="1:5" x14ac:dyDescent="0.25">
      <c r="A57" s="97"/>
      <c r="B57" s="97"/>
      <c r="C57" s="97"/>
      <c r="D57" s="97"/>
      <c r="E57" s="97"/>
    </row>
    <row r="58" spans="1:5" x14ac:dyDescent="0.25">
      <c r="A58" s="97"/>
      <c r="B58" s="97"/>
      <c r="C58" s="97"/>
      <c r="D58" s="97"/>
      <c r="E58" s="97"/>
    </row>
    <row r="59" spans="1:5" x14ac:dyDescent="0.25">
      <c r="A59" s="97"/>
      <c r="B59" s="97"/>
      <c r="C59" s="97"/>
      <c r="D59" s="97"/>
      <c r="E59" s="97"/>
    </row>
    <row r="60" spans="1:5" x14ac:dyDescent="0.25">
      <c r="A60" s="96"/>
      <c r="B60" s="96"/>
      <c r="C60" s="96"/>
      <c r="D60" s="96"/>
      <c r="E60" s="96"/>
    </row>
    <row r="61" spans="1:5" x14ac:dyDescent="0.25">
      <c r="A61" s="96"/>
      <c r="B61" s="96"/>
      <c r="C61" s="96"/>
      <c r="D61" s="96"/>
      <c r="E61" s="96"/>
    </row>
    <row r="62" spans="1:5" x14ac:dyDescent="0.25">
      <c r="A62" s="96"/>
      <c r="B62" s="96"/>
      <c r="C62" s="96"/>
      <c r="D62" s="96"/>
      <c r="E62" s="96"/>
    </row>
    <row r="63" spans="1:5" x14ac:dyDescent="0.25">
      <c r="A63" s="96"/>
      <c r="B63" s="96"/>
      <c r="C63" s="96"/>
      <c r="D63" s="96"/>
      <c r="E63" s="96"/>
    </row>
    <row r="64" spans="1:5" x14ac:dyDescent="0.25">
      <c r="A64" s="96"/>
      <c r="B64" s="96"/>
      <c r="C64" s="96"/>
      <c r="D64" s="96"/>
      <c r="E64" s="96"/>
    </row>
    <row r="65" spans="1:5" x14ac:dyDescent="0.25">
      <c r="A65" s="96"/>
      <c r="B65" s="96"/>
      <c r="C65" s="96"/>
      <c r="D65" s="96"/>
      <c r="E65" s="96"/>
    </row>
    <row r="66" spans="1:5" x14ac:dyDescent="0.25">
      <c r="A66" s="96"/>
      <c r="B66" s="96"/>
      <c r="C66" s="96"/>
      <c r="D66" s="96"/>
      <c r="E66" s="96"/>
    </row>
    <row r="67" spans="1:5" x14ac:dyDescent="0.25">
      <c r="A67" s="96"/>
      <c r="B67" s="96"/>
      <c r="C67" s="96"/>
      <c r="D67" s="96"/>
      <c r="E67" s="96"/>
    </row>
    <row r="68" spans="1:5" x14ac:dyDescent="0.25">
      <c r="A68" s="96"/>
      <c r="B68" s="96"/>
      <c r="C68" s="96"/>
      <c r="D68" s="96"/>
      <c r="E68" s="96"/>
    </row>
    <row r="69" spans="1:5" x14ac:dyDescent="0.25">
      <c r="A69" s="96"/>
      <c r="B69" s="96"/>
      <c r="C69" s="96"/>
      <c r="D69" s="96"/>
      <c r="E69" s="96"/>
    </row>
    <row r="70" spans="1:5" x14ac:dyDescent="0.25">
      <c r="A70" s="96"/>
      <c r="B70" s="96"/>
      <c r="C70" s="96"/>
      <c r="D70" s="96"/>
      <c r="E70" s="96"/>
    </row>
    <row r="71" spans="1:5" x14ac:dyDescent="0.25">
      <c r="A71" s="96"/>
      <c r="B71" s="96"/>
      <c r="C71" s="96"/>
      <c r="D71" s="96"/>
      <c r="E71" s="96"/>
    </row>
    <row r="72" spans="1:5" x14ac:dyDescent="0.25">
      <c r="A72" s="96"/>
      <c r="B72" s="96"/>
      <c r="C72" s="96"/>
      <c r="D72" s="96"/>
      <c r="E72" s="96"/>
    </row>
    <row r="73" spans="1:5" x14ac:dyDescent="0.25">
      <c r="A73" s="96"/>
      <c r="B73" s="96"/>
      <c r="C73" s="96"/>
      <c r="D73" s="96"/>
      <c r="E73" s="96"/>
    </row>
    <row r="74" spans="1:5" x14ac:dyDescent="0.25">
      <c r="A74" s="96"/>
      <c r="B74" s="96"/>
      <c r="C74" s="96"/>
      <c r="D74" s="96"/>
      <c r="E74" s="96"/>
    </row>
    <row r="75" spans="1:5" x14ac:dyDescent="0.25">
      <c r="A75" s="96"/>
      <c r="B75" s="96"/>
      <c r="C75" s="96"/>
      <c r="D75" s="96"/>
      <c r="E75" s="96"/>
    </row>
    <row r="76" spans="1:5" x14ac:dyDescent="0.25">
      <c r="A76" s="97"/>
      <c r="B76" s="97"/>
      <c r="C76" s="97"/>
      <c r="D76" s="97"/>
      <c r="E76" s="97"/>
    </row>
    <row r="77" spans="1:5" x14ac:dyDescent="0.25">
      <c r="A77" s="97"/>
      <c r="B77" s="97"/>
      <c r="C77" s="97"/>
      <c r="D77" s="97"/>
      <c r="E77" s="97"/>
    </row>
    <row r="78" spans="1:5" x14ac:dyDescent="0.25">
      <c r="A78" s="97"/>
      <c r="B78" s="97"/>
      <c r="C78" s="97"/>
      <c r="D78" s="97"/>
      <c r="E78" s="97"/>
    </row>
    <row r="79" spans="1:5" x14ac:dyDescent="0.25">
      <c r="A79" s="97"/>
      <c r="B79" s="97"/>
      <c r="C79" s="97"/>
      <c r="D79" s="97"/>
      <c r="E79" s="97"/>
    </row>
    <row r="80" spans="1:5" x14ac:dyDescent="0.25">
      <c r="A80" s="96"/>
      <c r="B80" s="96"/>
      <c r="C80" s="96"/>
      <c r="D80" s="96"/>
      <c r="E80" s="96"/>
    </row>
    <row r="81" spans="1:5" x14ac:dyDescent="0.25">
      <c r="A81" s="96"/>
      <c r="B81" s="96"/>
      <c r="C81" s="96"/>
      <c r="D81" s="96"/>
      <c r="E81" s="96"/>
    </row>
    <row r="82" spans="1:5" x14ac:dyDescent="0.25">
      <c r="A82" s="96"/>
      <c r="B82" s="96"/>
      <c r="C82" s="96"/>
      <c r="D82" s="96"/>
      <c r="E82" s="96"/>
    </row>
    <row r="83" spans="1:5" x14ac:dyDescent="0.25">
      <c r="A83" s="96"/>
      <c r="B83" s="96"/>
      <c r="C83" s="96"/>
      <c r="D83" s="96"/>
      <c r="E83" s="96"/>
    </row>
    <row r="84" spans="1:5" x14ac:dyDescent="0.25">
      <c r="A84" s="96"/>
      <c r="B84" s="96"/>
      <c r="C84" s="96"/>
      <c r="D84" s="96"/>
      <c r="E84" s="96"/>
    </row>
    <row r="85" spans="1:5" x14ac:dyDescent="0.25">
      <c r="A85" s="96"/>
      <c r="B85" s="96"/>
      <c r="C85" s="96"/>
      <c r="D85" s="96"/>
      <c r="E85" s="96"/>
    </row>
    <row r="86" spans="1:5" x14ac:dyDescent="0.25">
      <c r="A86" s="96"/>
      <c r="B86" s="96"/>
      <c r="C86" s="96"/>
      <c r="D86" s="96"/>
      <c r="E86" s="96"/>
    </row>
    <row r="87" spans="1:5" x14ac:dyDescent="0.25">
      <c r="A87" s="96"/>
      <c r="B87" s="96"/>
      <c r="C87" s="96"/>
      <c r="D87" s="96"/>
      <c r="E87" s="96"/>
    </row>
  </sheetData>
  <protectedRanges>
    <protectedRange sqref="AA3:AD3 AA5:AD5" name="Диапазон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Конфигуратор</vt:lpstr>
      <vt:lpstr>RU</vt:lpstr>
      <vt:lpstr>Справочники</vt:lpstr>
      <vt:lpstr>IP</vt:lpstr>
      <vt:lpstr>Вентиляция</vt:lpstr>
      <vt:lpstr>Выводы</vt:lpstr>
      <vt:lpstr>Высота</vt:lpstr>
      <vt:lpstr>Изоляция</vt:lpstr>
      <vt:lpstr>Материал</vt:lpstr>
      <vt:lpstr>Мощность</vt:lpstr>
      <vt:lpstr>Мощность_кВа</vt:lpstr>
      <vt:lpstr>Напряжения</vt:lpstr>
      <vt:lpstr>Потери</vt:lpstr>
      <vt:lpstr>Проставки</vt:lpstr>
      <vt:lpstr>Сейсмостойкость</vt:lpstr>
      <vt:lpstr>Схемы</vt:lpstr>
      <vt:lpstr>Температуры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Журавлева Анна Алексеевна</dc:creator>
  <cp:lastModifiedBy>Дроздов Алексей Владимирович</cp:lastModifiedBy>
  <dcterms:created xsi:type="dcterms:W3CDTF">2020-03-25T13:41:03Z</dcterms:created>
  <dcterms:modified xsi:type="dcterms:W3CDTF">2020-04-13T14:49:06Z</dcterms:modified>
</cp:coreProperties>
</file>